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4000" windowHeight="9780"/>
  </bookViews>
  <sheets>
    <sheet name="Premium Cal" sheetId="5" r:id="rId1"/>
    <sheet name="Life+TPD" sheetId="4" r:id="rId2"/>
  </sheets>
  <definedNames>
    <definedName name="_xlnm.Print_Area" localSheetId="1">'Life+TPD'!$A$1:$AF$58</definedName>
  </definedNames>
  <calcPr calcId="152511"/>
</workbook>
</file>

<file path=xl/calcChain.xml><?xml version="1.0" encoding="utf-8"?>
<calcChain xmlns="http://schemas.openxmlformats.org/spreadsheetml/2006/main">
  <c r="C14" i="5" l="1"/>
  <c r="C21" i="5" s="1"/>
  <c r="AA3" i="5"/>
  <c r="AA6" i="5" s="1"/>
  <c r="AA7" i="5" s="1"/>
  <c r="AA8" i="5" s="1"/>
  <c r="AA9" i="5" s="1"/>
  <c r="AA10" i="5" s="1"/>
  <c r="AA11" i="5" s="1"/>
  <c r="AA12" i="5" s="1"/>
  <c r="AA13" i="5" s="1"/>
  <c r="AA14" i="5" s="1"/>
  <c r="AA15" i="5" s="1"/>
  <c r="AA16" i="5" s="1"/>
  <c r="AA17" i="5" s="1"/>
  <c r="AA18" i="5" s="1"/>
  <c r="AA19" i="5" s="1"/>
  <c r="AA20" i="5" s="1"/>
  <c r="AA21" i="5" s="1"/>
  <c r="AA22" i="5" s="1"/>
  <c r="AA23" i="5" s="1"/>
  <c r="AA24" i="5" s="1"/>
  <c r="AA25" i="5" s="1"/>
  <c r="AA26" i="5" s="1"/>
  <c r="AA27" i="5" s="1"/>
  <c r="AA28" i="5" s="1"/>
  <c r="AA29" i="5" s="1"/>
  <c r="AA30" i="5" s="1"/>
  <c r="AA31" i="5" s="1"/>
  <c r="AA32" i="5" s="1"/>
  <c r="AA33" i="5" s="1"/>
  <c r="AA34" i="5" s="1"/>
  <c r="AA35" i="5" s="1"/>
  <c r="AA36" i="5" s="1"/>
  <c r="AA37" i="5" s="1"/>
  <c r="AA38" i="5" s="1"/>
  <c r="AA39" i="5" s="1"/>
  <c r="AA40" i="5" s="1"/>
  <c r="AA41" i="5" s="1"/>
  <c r="AA42" i="5" s="1"/>
  <c r="AA43" i="5" s="1"/>
  <c r="AA44" i="5" s="1"/>
  <c r="AA45" i="5" s="1"/>
  <c r="AA46" i="5" s="1"/>
  <c r="AA47" i="5" s="1"/>
  <c r="AA48" i="5" s="1"/>
  <c r="AA49" i="5" s="1"/>
  <c r="AA50" i="5" s="1"/>
  <c r="AA51" i="5" s="1"/>
  <c r="AA52" i="5" s="1"/>
  <c r="AA53" i="5" s="1"/>
  <c r="AA54" i="5" s="1"/>
  <c r="AA55" i="5" s="1"/>
  <c r="AA56" i="5" s="1"/>
  <c r="M10" i="4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P10" i="4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7" i="4" s="1"/>
  <c r="P1" i="4"/>
  <c r="P2" i="4"/>
  <c r="O4" i="4"/>
  <c r="H7" i="4"/>
  <c r="I7" i="4"/>
  <c r="J7" i="4" s="1"/>
  <c r="K7" i="4" s="1"/>
  <c r="L7" i="4" s="1"/>
  <c r="A3" i="4"/>
  <c r="O3" i="4" s="1"/>
  <c r="AA49" i="4"/>
  <c r="AA50" i="4" s="1"/>
  <c r="AA51" i="4" s="1"/>
  <c r="AA52" i="4" s="1"/>
  <c r="AA53" i="4" s="1"/>
  <c r="AA54" i="4" s="1"/>
  <c r="AA55" i="4" s="1"/>
  <c r="AA56" i="4" s="1"/>
  <c r="AA57" i="4" s="1"/>
  <c r="P49" i="4"/>
  <c r="P50" i="4" s="1"/>
  <c r="P51" i="4" s="1"/>
  <c r="P52" i="4" s="1"/>
  <c r="P53" i="4" s="1"/>
  <c r="P54" i="4" s="1"/>
  <c r="P55" i="4" s="1"/>
  <c r="P56" i="4" s="1"/>
  <c r="P57" i="4" s="1"/>
  <c r="AA10" i="4"/>
  <c r="AA11" i="4" s="1"/>
  <c r="AA12" i="4" s="1"/>
  <c r="AA13" i="4" s="1"/>
  <c r="AA14" i="4" s="1"/>
  <c r="AA15" i="4" s="1"/>
  <c r="AA16" i="4" s="1"/>
  <c r="AA17" i="4" s="1"/>
  <c r="AA18" i="4" s="1"/>
  <c r="AA19" i="4" s="1"/>
  <c r="AA20" i="4" s="1"/>
  <c r="AA21" i="4" s="1"/>
  <c r="AA22" i="4" s="1"/>
  <c r="AA23" i="4" s="1"/>
  <c r="AA24" i="4" s="1"/>
  <c r="AA25" i="4" s="1"/>
  <c r="AA26" i="4" s="1"/>
  <c r="AA27" i="4" s="1"/>
  <c r="AA28" i="4" s="1"/>
  <c r="AA29" i="4" s="1"/>
  <c r="AA30" i="4" s="1"/>
  <c r="AA31" i="4" s="1"/>
  <c r="AA32" i="4" s="1"/>
  <c r="AA33" i="4" s="1"/>
  <c r="AA34" i="4" s="1"/>
  <c r="AA35" i="4" s="1"/>
  <c r="AA36" i="4" s="1"/>
  <c r="AA37" i="4" s="1"/>
  <c r="AA38" i="4" s="1"/>
  <c r="AA39" i="4" s="1"/>
  <c r="AA40" i="4" s="1"/>
  <c r="AA41" i="4" s="1"/>
  <c r="AA42" i="4" s="1"/>
  <c r="AA43" i="4" s="1"/>
  <c r="AA44" i="4" s="1"/>
  <c r="AA45" i="4" s="1"/>
  <c r="AA46" i="4" s="1"/>
  <c r="AA47" i="4" s="1"/>
  <c r="M49" i="4"/>
  <c r="M50" i="4" s="1"/>
  <c r="M51" i="4" s="1"/>
  <c r="M52" i="4" s="1"/>
  <c r="M53" i="4" s="1"/>
  <c r="M54" i="4" s="1"/>
  <c r="M55" i="4" s="1"/>
  <c r="M56" i="4" s="1"/>
  <c r="M57" i="4" s="1"/>
  <c r="B49" i="4"/>
  <c r="B50" i="4" s="1"/>
  <c r="B51" i="4" s="1"/>
  <c r="B52" i="4" s="1"/>
  <c r="B53" i="4" s="1"/>
  <c r="B54" i="4" s="1"/>
  <c r="B55" i="4" s="1"/>
  <c r="B56" i="4" s="1"/>
  <c r="B57" i="4" s="1"/>
  <c r="B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V7" i="4"/>
  <c r="W7" i="4" s="1"/>
  <c r="X7" i="4" s="1"/>
  <c r="Y7" i="4" s="1"/>
  <c r="Z7" i="4" s="1"/>
  <c r="AD7" i="4"/>
  <c r="AE7" i="4" s="1"/>
  <c r="AF7" i="4" s="1"/>
  <c r="AC4" i="4"/>
  <c r="C17" i="5" l="1"/>
  <c r="C18" i="5" s="1"/>
  <c r="C20" i="5"/>
</calcChain>
</file>

<file path=xl/sharedStrings.xml><?xml version="1.0" encoding="utf-8"?>
<sst xmlns="http://schemas.openxmlformats.org/spreadsheetml/2006/main" count="62" uniqueCount="47">
  <si>
    <t>อายุ</t>
  </si>
  <si>
    <t>ระยะเวลาเอาประกันภัย (ปี)</t>
  </si>
  <si>
    <t>บริษัท  อเมริกันอินเตอร์แนชชั่นแนลแอสชัวรันส์  จำกัด</t>
  </si>
  <si>
    <t>(เพศชาย)</t>
  </si>
  <si>
    <t>(เพศหญิง)</t>
  </si>
  <si>
    <t>การประกันชีวิตประเภทกลุ่มเพื่อคุ้มครองแผนการเงิน</t>
  </si>
  <si>
    <t xml:space="preserve">ความคุ้มครอง: </t>
  </si>
  <si>
    <t xml:space="preserve">อายุรับประกันภัย: </t>
  </si>
  <si>
    <t>ระยะเวลาเอาประกันภัย</t>
  </si>
  <si>
    <t>เพศ</t>
  </si>
  <si>
    <t>ปี</t>
  </si>
  <si>
    <t>ทุนประกัน</t>
  </si>
  <si>
    <t xml:space="preserve">บาท </t>
  </si>
  <si>
    <t>ระยะเวลา</t>
  </si>
  <si>
    <t>อัตราเบี้ยประกันภัย</t>
  </si>
  <si>
    <t>เบี้ยประกันภัย</t>
  </si>
  <si>
    <t>อายุ + ความคุ้มครอง</t>
  </si>
  <si>
    <t>**</t>
  </si>
  <si>
    <t>คำนวณเบี้ยประกัน</t>
  </si>
  <si>
    <t>**กรอกข้อมูลเพศ / อายุ / ทุนประกันและระยะเวลากู้**</t>
  </si>
  <si>
    <t>16 - 65 ปี</t>
  </si>
  <si>
    <t>**อายุ + ความคุ้มครองไม่เกินอายุ 70 ปี</t>
  </si>
  <si>
    <t>**อายุ + ความคุ้มครองไม่เกินอายุ 70 ปี**</t>
  </si>
  <si>
    <t>วัน</t>
  </si>
  <si>
    <t>เดือน</t>
  </si>
  <si>
    <t>ก.พ.</t>
  </si>
  <si>
    <t>ม.ค.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</si>
  <si>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</si>
  <si>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</si>
  <si>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</si>
  <si>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</si>
  <si>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</si>
  <si>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</si>
  <si>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</si>
  <si>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</si>
  <si>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</si>
  <si>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</si>
  <si>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เดือน(Num)</t>
  </si>
  <si>
    <t>บาท</t>
  </si>
  <si>
    <t>1 - 10 ปี</t>
  </si>
  <si>
    <t>บริษัท เอไอเอ จำกัด</t>
  </si>
  <si>
    <t>โครงการประกันสินเชื่อแบบกลุ่มเพื่อสหกรณ์ฯ (แบบทุนประกันลดลง)</t>
  </si>
  <si>
    <t>สำหรับ สหกรณ์ออมทรัพย์ข้าราชการสำนักงานอัยการสูงสุด จำกัด</t>
  </si>
  <si>
    <t>โครงการประกันสินเชื่อแบบกลุ่ม (แบบทุนประกันภัยลดลง Life + TPD)</t>
  </si>
  <si>
    <t>เสียชีวิต+ ทุพพลภาพสิ้นเชิงถาวรจากการเจ็บป่วยหรืออุบัติเหตุ</t>
  </si>
  <si>
    <t xml:space="preserve"> คุ้มครองชีวิตและทุพพลภาพสิ้นเชิงถาวรจากการเจ็บป่วยหรืออุบัติเหตุ</t>
  </si>
  <si>
    <t>หญิง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</si>
</sst>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.00\ "/>
    <numFmt numFmtId="166" formatCode="#,##0.000"/>
    <numFmt numFmtId="167" formatCode="0.000"/>
  </numFmts>
  <fonts count="35">
    <font>
      <sz val="14"/>
      <name val="FreesiaUPC"/>
      <charset val="222"/>
    </font>
    <font>
      <sz val="14"/>
      <name val="FreesiaUPC"/>
      <family val="2"/>
    </font>
    <font>
      <sz val="12"/>
      <name val="Cordia New"/>
      <family val="2"/>
    </font>
    <font>
      <sz val="16"/>
      <name val="Cordia New"/>
      <family val="2"/>
    </font>
    <font>
      <sz val="18"/>
      <name val="DilleniaUPC"/>
      <family val="1"/>
    </font>
    <font>
      <sz val="14"/>
      <name val="Cordia New"/>
      <family val="2"/>
    </font>
    <font>
      <sz val="12"/>
      <color indexed="9"/>
      <name val="Cordia New"/>
      <family val="2"/>
    </font>
    <font>
      <b/>
      <sz val="18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6"/>
      <name val="Cordia New"/>
      <family val="2"/>
      <charset val="222"/>
    </font>
    <font>
      <b/>
      <sz val="10"/>
      <name val="Arial"/>
      <family val="2"/>
      <charset val="222"/>
    </font>
    <font>
      <b/>
      <sz val="10"/>
      <color indexed="9"/>
      <name val="Arial"/>
      <family val="2"/>
      <charset val="222"/>
    </font>
    <font>
      <b/>
      <u/>
      <sz val="18"/>
      <name val="Cordia New"/>
      <family val="2"/>
    </font>
    <font>
      <sz val="22"/>
      <name val="Cordia New"/>
      <family val="2"/>
    </font>
    <font>
      <sz val="8"/>
      <name val="FreesiaUPC"/>
      <family val="2"/>
    </font>
    <font>
      <b/>
      <i/>
      <sz val="22"/>
      <color indexed="12"/>
      <name val="Cordia New"/>
      <family val="2"/>
    </font>
    <font>
      <b/>
      <i/>
      <sz val="22"/>
      <name val="Cordia New"/>
      <family val="2"/>
    </font>
    <font>
      <b/>
      <i/>
      <sz val="24"/>
      <name val="Cordia New"/>
      <family val="2"/>
    </font>
    <font>
      <b/>
      <i/>
      <sz val="14"/>
      <name val="Cordia New"/>
      <family val="2"/>
    </font>
    <font>
      <i/>
      <sz val="14"/>
      <name val="Cordia New"/>
      <family val="2"/>
    </font>
    <font>
      <b/>
      <i/>
      <sz val="18"/>
      <name val="Cordia New"/>
      <family val="2"/>
    </font>
    <font>
      <b/>
      <i/>
      <sz val="33"/>
      <name val="Cordia New"/>
      <family val="2"/>
    </font>
    <font>
      <b/>
      <i/>
      <sz val="22"/>
      <color indexed="10"/>
      <name val="Cordia New"/>
      <family val="2"/>
    </font>
    <font>
      <b/>
      <i/>
      <sz val="22"/>
      <color indexed="8"/>
      <name val="Cordia New"/>
      <family val="2"/>
    </font>
    <font>
      <sz val="18"/>
      <color indexed="10"/>
      <name val="FreesiaUPC"/>
      <family val="2"/>
    </font>
    <font>
      <sz val="10"/>
      <name val="Arial"/>
      <family val="2"/>
    </font>
    <font>
      <sz val="18"/>
      <name val="FreesiaUPC"/>
      <family val="2"/>
    </font>
    <font>
      <sz val="14"/>
      <color indexed="55"/>
      <name val="FreesiaUPC"/>
      <family val="2"/>
    </font>
    <font>
      <sz val="18"/>
      <color indexed="55"/>
      <name val="FreesiaUPC"/>
      <family val="2"/>
    </font>
    <font>
      <b/>
      <i/>
      <sz val="22"/>
      <name val="Cordia New"/>
      <family val="2"/>
      <charset val="222"/>
    </font>
    <font>
      <b/>
      <i/>
      <sz val="20"/>
      <name val="Cordia New"/>
      <family val="2"/>
      <charset val="222"/>
    </font>
    <font>
      <b/>
      <i/>
      <sz val="18"/>
      <name val="Cordia New"/>
      <family val="2"/>
      <charset val="222"/>
    </font>
    <font>
      <b/>
      <i/>
      <sz val="20"/>
      <name val="Cordia New"/>
      <family val="2"/>
    </font>
    <font>
      <sz val="14"/>
      <color rgb="FFFF0000"/>
      <name val="FreesiaUPC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2" borderId="0"/>
    <xf numFmtId="43" fontId="1" fillId="0" borderId="0" applyFont="0" applyFill="0" applyBorder="0" applyAlignment="0" applyProtection="0"/>
    <xf numFmtId="0" fontId="1" fillId="0" borderId="0"/>
    <xf numFmtId="37" fontId="4" fillId="0" borderId="0"/>
  </cellStyleXfs>
  <cellXfs count="141">
    <xf numFmtId="0" fontId="0" fillId="2" borderId="0" xfId="0"/>
    <xf numFmtId="0" fontId="2" fillId="2" borderId="0" xfId="0" applyFont="1" applyAlignment="1">
      <alignment vertical="center"/>
    </xf>
    <xf numFmtId="0" fontId="6" fillId="2" borderId="0" xfId="0" applyFont="1" applyAlignment="1">
      <alignment vertical="center"/>
    </xf>
    <xf numFmtId="39" fontId="6" fillId="0" borderId="1" xfId="3" quotePrefix="1" applyNumberFormat="1" applyFont="1" applyBorder="1" applyAlignment="1">
      <alignment horizontal="right" vertical="center"/>
    </xf>
    <xf numFmtId="0" fontId="3" fillId="2" borderId="0" xfId="0" applyFont="1" applyAlignment="1">
      <alignment vertical="center"/>
    </xf>
    <xf numFmtId="0" fontId="5" fillId="2" borderId="0" xfId="0" applyFont="1" applyAlignment="1">
      <alignment vertical="center"/>
    </xf>
    <xf numFmtId="0" fontId="9" fillId="2" borderId="0" xfId="0" applyFont="1" applyAlignment="1">
      <alignment vertical="center"/>
    </xf>
    <xf numFmtId="37" fontId="7" fillId="0" borderId="0" xfId="3" applyFont="1" applyBorder="1" applyAlignment="1">
      <alignment horizontal="center"/>
    </xf>
    <xf numFmtId="4" fontId="10" fillId="0" borderId="0" xfId="3" applyNumberFormat="1" applyFont="1" applyBorder="1" applyAlignment="1">
      <alignment horizontal="center" vertical="center"/>
    </xf>
    <xf numFmtId="4" fontId="8" fillId="0" borderId="0" xfId="3" applyNumberFormat="1" applyFont="1" applyAlignment="1">
      <alignment horizontal="center" vertical="center"/>
    </xf>
    <xf numFmtId="0" fontId="10" fillId="2" borderId="0" xfId="0" applyFont="1" applyAlignment="1">
      <alignment horizontal="center" vertical="center"/>
    </xf>
    <xf numFmtId="165" fontId="12" fillId="0" borderId="2" xfId="3" quotePrefix="1" applyNumberFormat="1" applyFont="1" applyBorder="1" applyAlignment="1">
      <alignment horizontal="right" vertical="center"/>
    </xf>
    <xf numFmtId="165" fontId="12" fillId="0" borderId="1" xfId="3" quotePrefix="1" applyNumberFormat="1" applyFont="1" applyBorder="1" applyAlignment="1">
      <alignment horizontal="right" vertical="center"/>
    </xf>
    <xf numFmtId="165" fontId="12" fillId="0" borderId="3" xfId="3" quotePrefix="1" applyNumberFormat="1" applyFont="1" applyBorder="1" applyAlignment="1">
      <alignment horizontal="right" vertical="center"/>
    </xf>
    <xf numFmtId="165" fontId="12" fillId="0" borderId="4" xfId="3" quotePrefix="1" applyNumberFormat="1" applyFont="1" applyBorder="1" applyAlignment="1">
      <alignment horizontal="right" vertical="center"/>
    </xf>
    <xf numFmtId="165" fontId="12" fillId="0" borderId="2" xfId="3" quotePrefix="1" applyNumberFormat="1" applyFont="1" applyFill="1" applyBorder="1" applyAlignment="1">
      <alignment horizontal="right" vertical="center"/>
    </xf>
    <xf numFmtId="165" fontId="12" fillId="0" borderId="5" xfId="3" quotePrefix="1" applyNumberFormat="1" applyFont="1" applyFill="1" applyBorder="1" applyAlignment="1">
      <alignment horizontal="right" vertical="center"/>
    </xf>
    <xf numFmtId="165" fontId="12" fillId="0" borderId="6" xfId="3" quotePrefix="1" applyNumberFormat="1" applyFont="1" applyBorder="1" applyAlignment="1">
      <alignment horizontal="right" vertical="center"/>
    </xf>
    <xf numFmtId="0" fontId="14" fillId="3" borderId="0" xfId="0" applyFont="1" applyFill="1" applyProtection="1"/>
    <xf numFmtId="0" fontId="5" fillId="2" borderId="0" xfId="0" applyFont="1" applyProtection="1"/>
    <xf numFmtId="0" fontId="14" fillId="2" borderId="0" xfId="0" applyFont="1" applyProtection="1"/>
    <xf numFmtId="0" fontId="14" fillId="2" borderId="0" xfId="0" applyFont="1" applyAlignment="1" applyProtection="1"/>
    <xf numFmtId="0" fontId="0" fillId="3" borderId="0" xfId="0" applyFill="1"/>
    <xf numFmtId="165" fontId="11" fillId="3" borderId="3" xfId="3" quotePrefix="1" applyNumberFormat="1" applyFont="1" applyFill="1" applyBorder="1" applyAlignment="1">
      <alignment horizontal="right" vertical="center"/>
    </xf>
    <xf numFmtId="165" fontId="11" fillId="3" borderId="3" xfId="3" applyNumberFormat="1" applyFont="1" applyFill="1" applyBorder="1" applyAlignment="1" applyProtection="1">
      <alignment horizontal="right" vertical="center"/>
    </xf>
    <xf numFmtId="165" fontId="11" fillId="3" borderId="3" xfId="0" applyNumberFormat="1" applyFont="1" applyFill="1" applyBorder="1" applyAlignment="1">
      <alignment horizontal="right" vertical="center"/>
    </xf>
    <xf numFmtId="0" fontId="14" fillId="4" borderId="0" xfId="0" applyFont="1" applyFill="1" applyAlignment="1" applyProtection="1">
      <alignment horizontal="center"/>
      <protection locked="0"/>
    </xf>
    <xf numFmtId="4" fontId="19" fillId="1" borderId="7" xfId="3" applyNumberFormat="1" applyFont="1" applyFill="1" applyBorder="1" applyAlignment="1">
      <alignment horizontal="center" vertical="center"/>
    </xf>
    <xf numFmtId="0" fontId="20" fillId="2" borderId="0" xfId="0" applyFont="1" applyAlignment="1">
      <alignment vertical="center"/>
    </xf>
    <xf numFmtId="0" fontId="14" fillId="2" borderId="0" xfId="0" applyFont="1" applyAlignment="1" applyProtection="1">
      <alignment horizontal="right"/>
    </xf>
    <xf numFmtId="3" fontId="11" fillId="5" borderId="8" xfId="3" applyNumberFormat="1" applyFont="1" applyFill="1" applyBorder="1" applyAlignment="1" applyProtection="1">
      <alignment horizontal="center" vertical="center"/>
    </xf>
    <xf numFmtId="0" fontId="17" fillId="3" borderId="0" xfId="0" applyFont="1" applyFill="1" applyProtection="1"/>
    <xf numFmtId="0" fontId="17" fillId="5" borderId="0" xfId="0" applyFont="1" applyFill="1" applyAlignment="1" applyProtection="1">
      <alignment horizontal="right"/>
    </xf>
    <xf numFmtId="0" fontId="24" fillId="5" borderId="9" xfId="0" applyFont="1" applyFill="1" applyBorder="1" applyAlignment="1" applyProtection="1">
      <alignment horizontal="right"/>
    </xf>
    <xf numFmtId="0" fontId="24" fillId="3" borderId="10" xfId="0" applyFont="1" applyFill="1" applyBorder="1" applyAlignment="1" applyProtection="1">
      <alignment horizontal="center"/>
    </xf>
    <xf numFmtId="0" fontId="24" fillId="5" borderId="11" xfId="0" applyFont="1" applyFill="1" applyBorder="1" applyAlignment="1" applyProtection="1">
      <alignment horizontal="right"/>
    </xf>
    <xf numFmtId="0" fontId="24" fillId="3" borderId="12" xfId="0" applyFont="1" applyFill="1" applyBorder="1" applyAlignment="1" applyProtection="1">
      <alignment horizontal="center"/>
    </xf>
    <xf numFmtId="0" fontId="25" fillId="2" borderId="0" xfId="0" applyFont="1" applyAlignment="1">
      <alignment horizontal="center"/>
    </xf>
    <xf numFmtId="14" fontId="14" fillId="4" borderId="0" xfId="0" applyNumberFormat="1" applyFont="1" applyFill="1" applyAlignment="1" applyProtection="1">
      <alignment horizontal="center"/>
      <protection locked="0"/>
    </xf>
    <xf numFmtId="1" fontId="14" fillId="5" borderId="0" xfId="0" applyNumberFormat="1" applyFont="1" applyFill="1" applyAlignment="1" applyProtection="1">
      <alignment horizontal="center"/>
      <protection hidden="1"/>
    </xf>
    <xf numFmtId="2" fontId="14" fillId="2" borderId="0" xfId="0" applyNumberFormat="1" applyFont="1" applyProtection="1">
      <protection hidden="1"/>
    </xf>
    <xf numFmtId="43" fontId="14" fillId="2" borderId="0" xfId="1" applyFont="1" applyFill="1" applyProtection="1">
      <protection hidden="1"/>
    </xf>
    <xf numFmtId="2" fontId="0" fillId="2" borderId="0" xfId="0" applyNumberFormat="1"/>
    <xf numFmtId="3" fontId="8" fillId="6" borderId="6" xfId="3" applyNumberFormat="1" applyFont="1" applyFill="1" applyBorder="1" applyAlignment="1">
      <alignment horizontal="center" vertical="center"/>
    </xf>
    <xf numFmtId="0" fontId="24" fillId="3" borderId="13" xfId="0" applyFont="1" applyFill="1" applyBorder="1" applyAlignment="1" applyProtection="1">
      <alignment horizontal="center"/>
    </xf>
    <xf numFmtId="0" fontId="24" fillId="3" borderId="14" xfId="0" applyFont="1" applyFill="1" applyBorder="1" applyAlignment="1" applyProtection="1">
      <alignment horizontal="center"/>
    </xf>
    <xf numFmtId="0" fontId="27" fillId="2" borderId="0" xfId="0" applyFont="1"/>
    <xf numFmtId="1" fontId="14" fillId="4" borderId="0" xfId="0" applyNumberFormat="1" applyFont="1" applyFill="1" applyAlignment="1" applyProtection="1">
      <alignment horizontal="center"/>
      <protection locked="0"/>
    </xf>
    <xf numFmtId="14" fontId="14" fillId="0" borderId="0" xfId="0" applyNumberFormat="1" applyFont="1" applyFill="1" applyAlignment="1" applyProtection="1">
      <alignment horizontal="center"/>
    </xf>
    <xf numFmtId="14" fontId="14" fillId="0" borderId="0" xfId="0" applyNumberFormat="1" applyFont="1" applyFill="1" applyAlignment="1" applyProtection="1">
      <alignment horizontal="center"/>
      <protection locked="0"/>
    </xf>
    <xf numFmtId="1" fontId="14" fillId="0" borderId="15" xfId="0" applyNumberFormat="1" applyFont="1" applyFill="1" applyBorder="1" applyAlignment="1" applyProtection="1">
      <alignment horizontal="center"/>
      <protection hidden="1"/>
    </xf>
    <xf numFmtId="0" fontId="14" fillId="7" borderId="0" xfId="0" applyFont="1" applyFill="1" applyAlignment="1" applyProtection="1">
      <alignment horizontal="center"/>
      <protection locked="0"/>
    </xf>
    <xf numFmtId="164" fontId="14" fillId="7" borderId="0" xfId="1" applyNumberFormat="1" applyFont="1" applyFill="1" applyBorder="1" applyAlignment="1" applyProtection="1">
      <alignment horizontal="center"/>
      <protection locked="0"/>
    </xf>
    <xf numFmtId="0" fontId="14" fillId="7" borderId="0" xfId="0" applyFont="1" applyFill="1" applyAlignment="1" applyProtection="1"/>
    <xf numFmtId="1" fontId="14" fillId="0" borderId="15" xfId="0" applyNumberFormat="1" applyFont="1" applyFill="1" applyBorder="1" applyAlignment="1" applyProtection="1"/>
    <xf numFmtId="1" fontId="14" fillId="7" borderId="0" xfId="0" applyNumberFormat="1" applyFont="1" applyFill="1" applyAlignment="1" applyProtection="1"/>
    <xf numFmtId="0" fontId="26" fillId="2" borderId="0" xfId="0" applyFont="1" applyAlignment="1">
      <alignment vertical="center"/>
    </xf>
    <xf numFmtId="0" fontId="28" fillId="2" borderId="0" xfId="0" applyFont="1"/>
    <xf numFmtId="0" fontId="29" fillId="2" borderId="0" xfId="0" applyFont="1"/>
    <xf numFmtId="0" fontId="29" fillId="2" borderId="0" xfId="0" applyFont="1" applyAlignment="1">
      <alignment horizontal="center"/>
    </xf>
    <xf numFmtId="0" fontId="3" fillId="0" borderId="0" xfId="2" applyFont="1" applyAlignment="1">
      <alignment vertical="center"/>
    </xf>
    <xf numFmtId="37" fontId="30" fillId="0" borderId="0" xfId="3" applyFont="1" applyFill="1" applyBorder="1" applyAlignment="1">
      <alignment horizontal="center"/>
    </xf>
    <xf numFmtId="4" fontId="31" fillId="0" borderId="0" xfId="3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33" fillId="0" borderId="0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3" fontId="19" fillId="0" borderId="16" xfId="3" applyNumberFormat="1" applyFont="1" applyFill="1" applyBorder="1" applyAlignment="1">
      <alignment horizontal="center" vertical="center"/>
    </xf>
    <xf numFmtId="3" fontId="19" fillId="0" borderId="17" xfId="3" applyNumberFormat="1" applyFont="1" applyFill="1" applyBorder="1" applyAlignment="1">
      <alignment horizontal="center" vertical="center"/>
    </xf>
    <xf numFmtId="3" fontId="11" fillId="8" borderId="18" xfId="3" applyNumberFormat="1" applyFont="1" applyFill="1" applyBorder="1" applyAlignment="1">
      <alignment horizontal="center" vertical="center"/>
    </xf>
    <xf numFmtId="3" fontId="11" fillId="8" borderId="19" xfId="3" applyNumberFormat="1" applyFont="1" applyFill="1" applyBorder="1" applyAlignment="1">
      <alignment horizontal="center" vertical="center"/>
    </xf>
    <xf numFmtId="3" fontId="11" fillId="8" borderId="20" xfId="3" applyNumberFormat="1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3" fontId="11" fillId="4" borderId="8" xfId="3" applyNumberFormat="1" applyFont="1" applyFill="1" applyBorder="1" applyAlignment="1" applyProtection="1">
      <alignment horizontal="center" vertical="center"/>
    </xf>
    <xf numFmtId="3" fontId="11" fillId="0" borderId="16" xfId="3" applyNumberFormat="1" applyFont="1" applyFill="1" applyBorder="1" applyAlignment="1" applyProtection="1">
      <alignment horizontal="center" vertical="center"/>
    </xf>
    <xf numFmtId="3" fontId="11" fillId="0" borderId="17" xfId="3" applyNumberFormat="1" applyFont="1" applyFill="1" applyBorder="1" applyAlignment="1" applyProtection="1">
      <alignment horizontal="center" vertical="center"/>
    </xf>
    <xf numFmtId="0" fontId="11" fillId="4" borderId="22" xfId="3" applyNumberFormat="1" applyFont="1" applyFill="1" applyBorder="1" applyAlignment="1" applyProtection="1">
      <alignment horizontal="center" vertical="center"/>
    </xf>
    <xf numFmtId="0" fontId="11" fillId="0" borderId="16" xfId="3" applyNumberFormat="1" applyFont="1" applyFill="1" applyBorder="1" applyAlignment="1" applyProtection="1">
      <alignment horizontal="center" vertical="center"/>
    </xf>
    <xf numFmtId="0" fontId="11" fillId="0" borderId="17" xfId="3" applyNumberFormat="1" applyFont="1" applyFill="1" applyBorder="1" applyAlignment="1" applyProtection="1">
      <alignment horizontal="center" vertical="center"/>
    </xf>
    <xf numFmtId="3" fontId="11" fillId="4" borderId="22" xfId="3" applyNumberFormat="1" applyFont="1" applyFill="1" applyBorder="1" applyAlignment="1" applyProtection="1">
      <alignment horizontal="center" vertical="center"/>
    </xf>
    <xf numFmtId="3" fontId="11" fillId="4" borderId="26" xfId="3" applyNumberFormat="1" applyFont="1" applyFill="1" applyBorder="1" applyAlignment="1" applyProtection="1">
      <alignment horizontal="center" vertical="center"/>
    </xf>
    <xf numFmtId="3" fontId="11" fillId="4" borderId="27" xfId="3" applyNumberFormat="1" applyFont="1" applyFill="1" applyBorder="1" applyAlignment="1" applyProtection="1">
      <alignment horizontal="center" vertical="center"/>
    </xf>
    <xf numFmtId="0" fontId="17" fillId="5" borderId="0" xfId="0" applyFont="1" applyFill="1" applyAlignment="1" applyProtection="1">
      <alignment horizontal="right" vertical="center"/>
    </xf>
    <xf numFmtId="166" fontId="11" fillId="3" borderId="21" xfId="3" quotePrefix="1" applyNumberFormat="1" applyFont="1" applyFill="1" applyBorder="1" applyAlignment="1">
      <alignment horizontal="right" vertical="center"/>
    </xf>
    <xf numFmtId="166" fontId="11" fillId="3" borderId="2" xfId="3" quotePrefix="1" applyNumberFormat="1" applyFont="1" applyFill="1" applyBorder="1" applyAlignment="1">
      <alignment horizontal="right" vertical="center"/>
    </xf>
    <xf numFmtId="166" fontId="11" fillId="3" borderId="2" xfId="3" applyNumberFormat="1" applyFont="1" applyFill="1" applyBorder="1" applyAlignment="1" applyProtection="1">
      <alignment horizontal="right" vertical="center"/>
    </xf>
    <xf numFmtId="166" fontId="11" fillId="3" borderId="2" xfId="2" applyNumberFormat="1" applyFont="1" applyFill="1" applyBorder="1" applyAlignment="1">
      <alignment horizontal="right" vertical="center"/>
    </xf>
    <xf numFmtId="166" fontId="11" fillId="3" borderId="23" xfId="3" quotePrefix="1" applyNumberFormat="1" applyFont="1" applyFill="1" applyBorder="1" applyAlignment="1">
      <alignment horizontal="right" vertical="center"/>
    </xf>
    <xf numFmtId="166" fontId="11" fillId="3" borderId="23" xfId="3" applyNumberFormat="1" applyFont="1" applyFill="1" applyBorder="1" applyAlignment="1" applyProtection="1">
      <alignment horizontal="right" vertical="center"/>
    </xf>
    <xf numFmtId="166" fontId="11" fillId="3" borderId="23" xfId="2" applyNumberFormat="1" applyFont="1" applyFill="1" applyBorder="1" applyAlignment="1">
      <alignment horizontal="right" vertical="center"/>
    </xf>
    <xf numFmtId="166" fontId="11" fillId="0" borderId="24" xfId="3" quotePrefix="1" applyNumberFormat="1" applyFont="1" applyFill="1" applyBorder="1" applyAlignment="1">
      <alignment horizontal="right" vertical="center"/>
    </xf>
    <xf numFmtId="166" fontId="11" fillId="0" borderId="25" xfId="3" quotePrefix="1" applyNumberFormat="1" applyFont="1" applyFill="1" applyBorder="1" applyAlignment="1">
      <alignment horizontal="right" vertical="center"/>
    </xf>
    <xf numFmtId="166" fontId="11" fillId="0" borderId="25" xfId="3" applyNumberFormat="1" applyFont="1" applyFill="1" applyBorder="1" applyAlignment="1" applyProtection="1">
      <alignment horizontal="right" vertical="center"/>
    </xf>
    <xf numFmtId="166" fontId="11" fillId="0" borderId="25" xfId="2" applyNumberFormat="1" applyFont="1" applyFill="1" applyBorder="1" applyAlignment="1">
      <alignment horizontal="right" vertical="center"/>
    </xf>
    <xf numFmtId="166" fontId="11" fillId="0" borderId="2" xfId="3" quotePrefix="1" applyNumberFormat="1" applyFont="1" applyBorder="1" applyAlignment="1">
      <alignment horizontal="right" vertical="center"/>
    </xf>
    <xf numFmtId="166" fontId="11" fillId="0" borderId="2" xfId="3" applyNumberFormat="1" applyFont="1" applyFill="1" applyBorder="1" applyAlignment="1" applyProtection="1">
      <alignment horizontal="right" vertical="center"/>
    </xf>
    <xf numFmtId="166" fontId="11" fillId="0" borderId="2" xfId="2" applyNumberFormat="1" applyFont="1" applyBorder="1" applyAlignment="1">
      <alignment horizontal="right" vertical="center"/>
    </xf>
    <xf numFmtId="166" fontId="11" fillId="0" borderId="23" xfId="3" quotePrefix="1" applyNumberFormat="1" applyFont="1" applyBorder="1" applyAlignment="1">
      <alignment horizontal="right" vertical="center"/>
    </xf>
    <xf numFmtId="166" fontId="11" fillId="0" borderId="23" xfId="3" applyNumberFormat="1" applyFont="1" applyFill="1" applyBorder="1" applyAlignment="1" applyProtection="1">
      <alignment horizontal="right" vertical="center"/>
    </xf>
    <xf numFmtId="166" fontId="11" fillId="0" borderId="23" xfId="2" applyNumberFormat="1" applyFont="1" applyBorder="1" applyAlignment="1">
      <alignment horizontal="right" vertical="center"/>
    </xf>
    <xf numFmtId="166" fontId="11" fillId="0" borderId="2" xfId="3" quotePrefix="1" applyNumberFormat="1" applyFont="1" applyFill="1" applyBorder="1" applyAlignment="1">
      <alignment horizontal="right" vertical="center"/>
    </xf>
    <xf numFmtId="166" fontId="11" fillId="0" borderId="2" xfId="2" applyNumberFormat="1" applyFont="1" applyFill="1" applyBorder="1" applyAlignment="1">
      <alignment horizontal="right" vertical="center"/>
    </xf>
    <xf numFmtId="166" fontId="11" fillId="3" borderId="25" xfId="3" quotePrefix="1" applyNumberFormat="1" applyFont="1" applyFill="1" applyBorder="1" applyAlignment="1">
      <alignment horizontal="right" vertical="center"/>
    </xf>
    <xf numFmtId="166" fontId="11" fillId="3" borderId="25" xfId="3" applyNumberFormat="1" applyFont="1" applyFill="1" applyBorder="1" applyAlignment="1" applyProtection="1">
      <alignment horizontal="right" vertical="center"/>
    </xf>
    <xf numFmtId="166" fontId="11" fillId="3" borderId="25" xfId="2" applyNumberFormat="1" applyFont="1" applyFill="1" applyBorder="1" applyAlignment="1">
      <alignment horizontal="right" vertical="center"/>
    </xf>
    <xf numFmtId="166" fontId="11" fillId="6" borderId="2" xfId="3" quotePrefix="1" applyNumberFormat="1" applyFont="1" applyFill="1" applyBorder="1" applyAlignment="1">
      <alignment horizontal="right" vertical="center"/>
    </xf>
    <xf numFmtId="166" fontId="11" fillId="0" borderId="5" xfId="3" quotePrefix="1" applyNumberFormat="1" applyFont="1" applyFill="1" applyBorder="1" applyAlignment="1">
      <alignment horizontal="right" vertical="center"/>
    </xf>
    <xf numFmtId="166" fontId="11" fillId="0" borderId="5" xfId="3" applyNumberFormat="1" applyFont="1" applyFill="1" applyBorder="1" applyAlignment="1" applyProtection="1">
      <alignment horizontal="right" vertical="center"/>
    </xf>
    <xf numFmtId="166" fontId="11" fillId="6" borderId="5" xfId="3" quotePrefix="1" applyNumberFormat="1" applyFont="1" applyFill="1" applyBorder="1" applyAlignment="1">
      <alignment horizontal="right" vertical="center"/>
    </xf>
    <xf numFmtId="0" fontId="34" fillId="2" borderId="0" xfId="0" applyFont="1"/>
    <xf numFmtId="0" fontId="22" fillId="8" borderId="31" xfId="0" applyFont="1" applyFill="1" applyBorder="1" applyAlignment="1">
      <alignment horizontal="center"/>
    </xf>
    <xf numFmtId="0" fontId="22" fillId="8" borderId="32" xfId="0" applyFont="1" applyFill="1" applyBorder="1" applyAlignment="1">
      <alignment horizontal="center"/>
    </xf>
    <xf numFmtId="0" fontId="22" fillId="8" borderId="33" xfId="0" applyFont="1" applyFill="1" applyBorder="1" applyAlignment="1">
      <alignment horizontal="center"/>
    </xf>
    <xf numFmtId="0" fontId="22" fillId="8" borderId="34" xfId="0" applyFont="1" applyFill="1" applyBorder="1" applyAlignment="1" applyProtection="1">
      <alignment horizontal="center"/>
      <protection locked="0"/>
    </xf>
    <xf numFmtId="0" fontId="22" fillId="8" borderId="35" xfId="0" applyFont="1" applyFill="1" applyBorder="1" applyAlignment="1" applyProtection="1">
      <alignment horizontal="center"/>
      <protection locked="0"/>
    </xf>
    <xf numFmtId="0" fontId="22" fillId="8" borderId="36" xfId="0" applyFont="1" applyFill="1" applyBorder="1" applyAlignment="1" applyProtection="1">
      <alignment horizontal="center"/>
      <protection locked="0"/>
    </xf>
    <xf numFmtId="0" fontId="17" fillId="3" borderId="0" xfId="0" applyFont="1" applyFill="1" applyAlignment="1" applyProtection="1">
      <alignment horizontal="left" vertical="center" wrapText="1"/>
    </xf>
    <xf numFmtId="0" fontId="17" fillId="3" borderId="0" xfId="0" applyFont="1" applyFill="1" applyAlignment="1" applyProtection="1">
      <alignment horizontal="left" vertical="center"/>
    </xf>
    <xf numFmtId="0" fontId="23" fillId="3" borderId="0" xfId="0" applyFont="1" applyFill="1" applyAlignment="1" applyProtection="1">
      <alignment horizontal="center"/>
    </xf>
    <xf numFmtId="0" fontId="24" fillId="3" borderId="14" xfId="0" applyFont="1" applyFill="1" applyBorder="1" applyAlignment="1" applyProtection="1">
      <alignment horizontal="left"/>
    </xf>
    <xf numFmtId="0" fontId="24" fillId="3" borderId="29" xfId="0" applyFont="1" applyFill="1" applyBorder="1" applyAlignment="1" applyProtection="1">
      <alignment horizontal="left"/>
    </xf>
    <xf numFmtId="0" fontId="18" fillId="8" borderId="0" xfId="0" applyFont="1" applyFill="1" applyBorder="1" applyAlignment="1" applyProtection="1">
      <alignment horizontal="center"/>
    </xf>
    <xf numFmtId="0" fontId="16" fillId="2" borderId="0" xfId="0" applyFont="1" applyAlignment="1" applyProtection="1">
      <alignment horizontal="center"/>
    </xf>
    <xf numFmtId="0" fontId="24" fillId="3" borderId="13" xfId="0" applyFont="1" applyFill="1" applyBorder="1" applyAlignment="1" applyProtection="1">
      <alignment horizontal="left"/>
    </xf>
    <xf numFmtId="0" fontId="24" fillId="3" borderId="30" xfId="0" applyFont="1" applyFill="1" applyBorder="1" applyAlignment="1" applyProtection="1">
      <alignment horizontal="left"/>
    </xf>
    <xf numFmtId="164" fontId="14" fillId="4" borderId="0" xfId="1" quotePrefix="1" applyNumberFormat="1" applyFont="1" applyFill="1" applyBorder="1" applyAlignment="1" applyProtection="1">
      <alignment horizontal="center"/>
      <protection locked="0"/>
    </xf>
    <xf numFmtId="43" fontId="14" fillId="2" borderId="0" xfId="1" applyFont="1" applyFill="1" applyAlignment="1" applyProtection="1">
      <alignment horizontal="center"/>
      <protection hidden="1"/>
    </xf>
    <xf numFmtId="167" fontId="14" fillId="2" borderId="0" xfId="0" applyNumberFormat="1" applyFont="1" applyAlignment="1" applyProtection="1">
      <alignment horizontal="center"/>
      <protection hidden="1"/>
    </xf>
    <xf numFmtId="0" fontId="13" fillId="2" borderId="0" xfId="0" applyFont="1" applyAlignment="1">
      <alignment horizontal="center" vertical="center"/>
    </xf>
    <xf numFmtId="37" fontId="30" fillId="0" borderId="0" xfId="3" applyFont="1" applyBorder="1" applyAlignment="1">
      <alignment horizontal="center"/>
    </xf>
    <xf numFmtId="37" fontId="17" fillId="0" borderId="0" xfId="3" applyFont="1" applyBorder="1" applyAlignment="1">
      <alignment horizontal="center"/>
    </xf>
    <xf numFmtId="4" fontId="31" fillId="0" borderId="0" xfId="3" applyNumberFormat="1" applyFont="1" applyBorder="1" applyAlignment="1">
      <alignment horizontal="center" vertical="center"/>
    </xf>
    <xf numFmtId="4" fontId="19" fillId="8" borderId="7" xfId="3" applyNumberFormat="1" applyFont="1" applyFill="1" applyBorder="1" applyAlignment="1">
      <alignment horizontal="center" vertical="center"/>
    </xf>
    <xf numFmtId="3" fontId="19" fillId="4" borderId="28" xfId="3" applyNumberFormat="1" applyFont="1" applyFill="1" applyBorder="1" applyAlignment="1">
      <alignment horizontal="center" vertical="center"/>
    </xf>
    <xf numFmtId="3" fontId="19" fillId="4" borderId="27" xfId="3" applyNumberFormat="1" applyFont="1" applyFill="1" applyBorder="1" applyAlignment="1">
      <alignment horizontal="center" vertical="center"/>
    </xf>
    <xf numFmtId="4" fontId="32" fillId="0" borderId="0" xfId="3" applyNumberFormat="1" applyFont="1" applyAlignment="1">
      <alignment horizontal="center" vertical="center"/>
    </xf>
    <xf numFmtId="4" fontId="21" fillId="0" borderId="0" xfId="3" applyNumberFormat="1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4" fontId="32" fillId="0" borderId="0" xfId="3" applyNumberFormat="1" applyFont="1" applyFill="1" applyBorder="1" applyAlignment="1">
      <alignment horizontal="center" vertical="center"/>
    </xf>
    <xf numFmtId="0" fontId="33" fillId="0" borderId="37" xfId="2" applyFont="1" applyBorder="1" applyAlignment="1">
      <alignment horizontal="center" vertical="center"/>
    </xf>
    <xf numFmtId="4" fontId="19" fillId="8" borderId="38" xfId="3" applyNumberFormat="1" applyFont="1" applyFill="1" applyBorder="1" applyAlignment="1">
      <alignment horizontal="center" vertical="center"/>
    </xf>
    <xf numFmtId="4" fontId="19" fillId="8" borderId="39" xfId="3" applyNumberFormat="1" applyFont="1" applyFill="1" applyBorder="1" applyAlignment="1">
      <alignment horizontal="center" vertical="center"/>
    </xf>
  </cellXfs>
  <cellStyles count="4">
    <cellStyle name="Normal_Co-op_Life (reducing)_Life+TPD(Reducingl)+ADD50%_max10y_for client" xfId="2"/>
    <cellStyle name="เครื่องหมายจุลภาค" xfId="1" builtinId="3"/>
    <cellStyle name="ปกติ" xfId="0" builtinId="0"/>
    <cellStyle name="ปกติ_single" xfId="3"/>
  </cellStyles>
  <dxfs count="2">
    <dxf>
      <font>
        <color rgb="FFFF000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0</xdr:row>
      <xdr:rowOff>219075</xdr:rowOff>
    </xdr:from>
    <xdr:to>
      <xdr:col>10</xdr:col>
      <xdr:colOff>504825</xdr:colOff>
      <xdr:row>2</xdr:row>
      <xdr:rowOff>581025</xdr:rowOff>
    </xdr:to>
    <xdr:pic>
      <xdr:nvPicPr>
        <xdr:cNvPr id="1026" name="Picture 2" descr="Logo A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50" y="219075"/>
          <a:ext cx="1219200" cy="1295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C56"/>
  <sheetViews>
    <sheetView tabSelected="1" zoomScale="70" zoomScaleNormal="70" workbookViewId="0">
      <selection activeCell="G13" sqref="G13"/>
    </sheetView>
  </sheetViews>
  <sheetFormatPr defaultRowHeight="27.75"/>
  <cols>
    <col min="1" max="1" width="3.5703125" customWidth="1"/>
    <col min="2" max="2" width="45.42578125" bestFit="1" customWidth="1"/>
    <col min="3" max="3" width="12.7109375" customWidth="1"/>
    <col min="4" max="5" width="7.85546875" customWidth="1"/>
    <col min="6" max="6" width="6.28515625" customWidth="1"/>
    <col min="7" max="7" width="10" customWidth="1"/>
    <col min="8" max="8" width="43.85546875" customWidth="1"/>
    <col min="9" max="9" width="9.140625" bestFit="1" customWidth="1"/>
    <col min="10" max="10" width="10.7109375" bestFit="1" customWidth="1"/>
    <col min="23" max="25" width="9" style="57" hidden="1" customWidth="1"/>
    <col min="26" max="26" width="13.42578125" style="57" hidden="1" customWidth="1"/>
    <col min="27" max="27" width="9" style="58" hidden="1" customWidth="1"/>
    <col min="28" max="28" width="9" style="46" hidden="1" customWidth="1"/>
    <col min="29" max="29" width="9" style="46"/>
  </cols>
  <sheetData>
    <row r="1" spans="2:27" ht="28.5" thickBot="1"/>
    <row r="2" spans="2:27" ht="47.25" customHeight="1" thickTop="1">
      <c r="B2" s="109" t="s">
        <v>43</v>
      </c>
      <c r="C2" s="110"/>
      <c r="D2" s="110"/>
      <c r="E2" s="110"/>
      <c r="F2" s="110"/>
      <c r="G2" s="110"/>
      <c r="H2" s="110"/>
      <c r="I2" s="111"/>
    </row>
    <row r="3" spans="2:27" ht="47.25" customHeight="1" thickBot="1">
      <c r="B3" s="112" t="s">
        <v>42</v>
      </c>
      <c r="C3" s="113"/>
      <c r="D3" s="113"/>
      <c r="E3" s="113"/>
      <c r="F3" s="113"/>
      <c r="G3" s="113"/>
      <c r="H3" s="113"/>
      <c r="I3" s="114"/>
      <c r="AA3" s="58">
        <f ca="1">IF(YEAR(TODAY())&gt;2400,YEAR(TODAY()),YEAR(TODAY())+543)</f>
        <v>2561</v>
      </c>
    </row>
    <row r="4" spans="2:27" ht="28.5" thickTop="1"/>
    <row r="5" spans="2:27">
      <c r="X5" s="58" t="s">
        <v>23</v>
      </c>
      <c r="Y5" s="58" t="s">
        <v>24</v>
      </c>
      <c r="Z5" s="58" t="s">
        <v>37</v>
      </c>
      <c r="AA5" s="58" t="s">
        <v>10</v>
      </c>
    </row>
    <row r="6" spans="2:27" ht="60" customHeight="1">
      <c r="B6" s="81" t="s">
        <v>6</v>
      </c>
      <c r="C6" s="115" t="s">
        <v>44</v>
      </c>
      <c r="D6" s="116"/>
      <c r="E6" s="116"/>
      <c r="F6" s="116"/>
      <c r="G6" s="116"/>
      <c r="H6" s="116"/>
      <c r="I6" s="116"/>
      <c r="X6" s="59">
        <v>1</v>
      </c>
      <c r="Y6" s="58" t="s">
        <v>26</v>
      </c>
      <c r="Z6" s="57">
        <v>1</v>
      </c>
      <c r="AA6" s="58">
        <f ca="1">AA3-66</f>
        <v>2495</v>
      </c>
    </row>
    <row r="7" spans="2:27" ht="31.5">
      <c r="B7" s="32" t="s">
        <v>7</v>
      </c>
      <c r="C7" s="31" t="s">
        <v>20</v>
      </c>
      <c r="D7" s="31"/>
      <c r="E7" s="31"/>
      <c r="F7" s="31"/>
      <c r="G7" s="31"/>
      <c r="H7" s="117" t="s">
        <v>22</v>
      </c>
      <c r="I7" s="117"/>
      <c r="X7" s="59">
        <v>2</v>
      </c>
      <c r="Y7" s="58" t="s">
        <v>25</v>
      </c>
      <c r="Z7" s="57">
        <v>2</v>
      </c>
      <c r="AA7" s="58">
        <f ca="1">AA6+1</f>
        <v>2496</v>
      </c>
    </row>
    <row r="8" spans="2:27" ht="33">
      <c r="B8" s="32" t="s">
        <v>8</v>
      </c>
      <c r="C8" s="31" t="s">
        <v>39</v>
      </c>
      <c r="D8" s="31"/>
      <c r="E8" s="31"/>
      <c r="F8" s="31"/>
      <c r="G8" s="31"/>
      <c r="H8" s="18"/>
      <c r="I8" s="22"/>
      <c r="X8" s="59">
        <v>3</v>
      </c>
      <c r="Y8" s="58" t="s">
        <v>27</v>
      </c>
      <c r="Z8" s="57">
        <v>3</v>
      </c>
      <c r="AA8" s="58">
        <f t="shared" ref="AA8:AA56" ca="1" si="0">AA7+1</f>
        <v>2497</v>
      </c>
    </row>
    <row r="9" spans="2:27">
      <c r="B9" s="19"/>
      <c r="C9" s="19"/>
      <c r="D9" s="19"/>
      <c r="E9" s="19"/>
      <c r="F9" s="19"/>
      <c r="G9" s="19"/>
      <c r="H9" s="19"/>
      <c r="X9" s="59">
        <v>4</v>
      </c>
      <c r="Y9" s="58" t="s">
        <v>28</v>
      </c>
      <c r="Z9" s="57">
        <v>4</v>
      </c>
      <c r="AA9" s="58">
        <f t="shared" ca="1" si="0"/>
        <v>2498</v>
      </c>
    </row>
    <row r="10" spans="2:27" ht="35.25" customHeight="1">
      <c r="B10" s="120" t="s">
        <v>18</v>
      </c>
      <c r="C10" s="120"/>
      <c r="D10" s="120"/>
      <c r="E10" s="120"/>
      <c r="F10" s="120"/>
      <c r="G10" s="120"/>
      <c r="H10" s="120"/>
      <c r="I10" s="120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59">
        <v>5</v>
      </c>
      <c r="Y10" s="58" t="s">
        <v>29</v>
      </c>
      <c r="Z10" s="57">
        <v>5</v>
      </c>
      <c r="AA10" s="58">
        <f t="shared" ca="1" si="0"/>
        <v>2499</v>
      </c>
    </row>
    <row r="11" spans="2:27" ht="33" customHeight="1">
      <c r="B11" s="121" t="s">
        <v>19</v>
      </c>
      <c r="C11" s="121"/>
      <c r="D11" s="121"/>
      <c r="E11" s="121"/>
      <c r="F11" s="121"/>
      <c r="G11" s="121"/>
      <c r="H11" s="121"/>
      <c r="I11" s="121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59">
        <v>6</v>
      </c>
      <c r="Y11" s="58" t="s">
        <v>30</v>
      </c>
      <c r="Z11" s="57">
        <v>6</v>
      </c>
      <c r="AA11" s="58">
        <f t="shared" ca="1" si="0"/>
        <v>2500</v>
      </c>
    </row>
    <row r="12" spans="2:27" ht="33">
      <c r="B12" s="29" t="s">
        <v>9</v>
      </c>
      <c r="C12" s="26" t="s">
        <v>46</v>
      </c>
      <c r="D12" s="51"/>
      <c r="E12" s="51"/>
      <c r="F12" s="51"/>
      <c r="G12" s="51"/>
      <c r="H12" s="21"/>
      <c r="I12" s="37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59">
        <v>7</v>
      </c>
      <c r="Y12" s="58" t="s">
        <v>31</v>
      </c>
      <c r="Z12" s="57">
        <v>7</v>
      </c>
      <c r="AA12" s="58">
        <f t="shared" ca="1" si="0"/>
        <v>2501</v>
      </c>
    </row>
    <row r="13" spans="2:27" ht="33">
      <c r="B13" s="29" t="s">
        <v>23</v>
      </c>
      <c r="C13" s="47">
        <v>23</v>
      </c>
      <c r="D13" s="48" t="s">
        <v>24</v>
      </c>
      <c r="E13" s="38" t="s">
        <v>34</v>
      </c>
      <c r="F13" s="49" t="s">
        <v>10</v>
      </c>
      <c r="G13" s="47">
        <v>2523</v>
      </c>
      <c r="H13" s="37"/>
      <c r="I13" s="37"/>
      <c r="J13" s="42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59">
        <v>8</v>
      </c>
      <c r="Y13" s="58" t="s">
        <v>32</v>
      </c>
      <c r="Z13" s="57">
        <v>8</v>
      </c>
      <c r="AA13" s="58">
        <f t="shared" ca="1" si="0"/>
        <v>2502</v>
      </c>
    </row>
    <row r="14" spans="2:27" ht="33">
      <c r="B14" s="29" t="s">
        <v>0</v>
      </c>
      <c r="C14" s="39">
        <f ca="1">VALUE(DATEDIF(DATE((G13-543),VLOOKUP(E13,Y6:Z17,2,0),C13),TODAY(),"Y"))</f>
        <v>37</v>
      </c>
      <c r="D14" s="50" t="s">
        <v>10</v>
      </c>
      <c r="E14" s="50"/>
      <c r="F14" s="50"/>
      <c r="G14" s="50"/>
      <c r="H14" s="54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59">
        <v>9</v>
      </c>
      <c r="Y14" s="58" t="s">
        <v>33</v>
      </c>
      <c r="Z14" s="57">
        <v>9</v>
      </c>
      <c r="AA14" s="58">
        <f t="shared" ca="1" si="0"/>
        <v>2503</v>
      </c>
    </row>
    <row r="15" spans="2:27" ht="33">
      <c r="B15" s="29" t="s">
        <v>11</v>
      </c>
      <c r="C15" s="124">
        <v>1000000</v>
      </c>
      <c r="D15" s="124"/>
      <c r="E15" s="124"/>
      <c r="F15" s="124"/>
      <c r="G15" s="52" t="s">
        <v>38</v>
      </c>
      <c r="H15" s="55"/>
      <c r="I15" s="37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59">
        <v>10</v>
      </c>
      <c r="Y15" s="58" t="s">
        <v>34</v>
      </c>
      <c r="Z15" s="57">
        <v>10</v>
      </c>
      <c r="AA15" s="58">
        <f t="shared" ca="1" si="0"/>
        <v>2504</v>
      </c>
    </row>
    <row r="16" spans="2:27" ht="33">
      <c r="B16" s="29" t="s">
        <v>13</v>
      </c>
      <c r="C16" s="26">
        <v>10</v>
      </c>
      <c r="D16" s="50" t="s">
        <v>10</v>
      </c>
      <c r="E16" s="51"/>
      <c r="F16" s="51"/>
      <c r="G16" s="51"/>
      <c r="H16" s="53"/>
      <c r="I16" s="37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59">
        <v>11</v>
      </c>
      <c r="Y16" s="58" t="s">
        <v>35</v>
      </c>
      <c r="Z16" s="57">
        <v>11</v>
      </c>
      <c r="AA16" s="58">
        <f t="shared" ca="1" si="0"/>
        <v>2505</v>
      </c>
    </row>
    <row r="17" spans="2:27" ht="33">
      <c r="B17" s="29" t="s">
        <v>14</v>
      </c>
      <c r="C17" s="126">
        <f ca="1">IF(C14&lt;=15,0,IF(ISERROR(IF($C$12="ชาย",INDEX('Life+TPD'!$B$8:$M$58,$C$14-15,$C$16+2),INDEX('Life+TPD'!$P$8:$Z$58,$C$14-15,$C$16+1))), "ไม่สามารถคำนวณได้",IF($C$12="ชาย",INDEX('Life+TPD'!$A$8:$M$58,$C$14-15,$C$16+2),INDEX('Life+TPD'!$P$8:$Z$58,$C$14-15,$C$16+1))))</f>
        <v>11.71</v>
      </c>
      <c r="D17" s="126"/>
      <c r="E17" s="126"/>
      <c r="F17" s="21" t="s">
        <v>12</v>
      </c>
      <c r="G17" s="40"/>
      <c r="H17" s="21"/>
      <c r="I17" s="37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59">
        <v>12</v>
      </c>
      <c r="Y17" s="58" t="s">
        <v>36</v>
      </c>
      <c r="Z17" s="57">
        <v>12</v>
      </c>
      <c r="AA17" s="58">
        <f t="shared" ca="1" si="0"/>
        <v>2506</v>
      </c>
    </row>
    <row r="18" spans="2:27" ht="33">
      <c r="B18" s="29" t="s">
        <v>15</v>
      </c>
      <c r="C18" s="125">
        <f ca="1">IF(ISERROR(+(C17/1000)*C15),"ไม่สามารถคำนวณได้",+(C17/1000)*C15)</f>
        <v>11710.000000000002</v>
      </c>
      <c r="D18" s="125"/>
      <c r="E18" s="125"/>
      <c r="F18" s="21" t="s">
        <v>12</v>
      </c>
      <c r="G18" s="41"/>
      <c r="H18" s="21"/>
      <c r="I18" s="37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59">
        <v>13</v>
      </c>
      <c r="AA18" s="58">
        <f t="shared" ca="1" si="0"/>
        <v>2507</v>
      </c>
    </row>
    <row r="19" spans="2:27" ht="33.75" thickBot="1">
      <c r="B19" s="20"/>
      <c r="C19" s="20"/>
      <c r="D19" s="20"/>
      <c r="E19" s="20"/>
      <c r="F19" s="20"/>
      <c r="G19" s="20"/>
      <c r="H19" s="20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59">
        <v>14</v>
      </c>
      <c r="AA19" s="58">
        <f t="shared" ca="1" si="0"/>
        <v>2508</v>
      </c>
    </row>
    <row r="20" spans="2:27" ht="31.5">
      <c r="B20" s="33" t="s">
        <v>16</v>
      </c>
      <c r="C20" s="34">
        <f ca="1">IF(($C$14+$C$16)&lt;66,$C$14+$C$16,C14+C16)</f>
        <v>47</v>
      </c>
      <c r="D20" s="44"/>
      <c r="E20" s="44"/>
      <c r="F20" s="44"/>
      <c r="G20" s="44"/>
      <c r="H20" s="122" t="s">
        <v>10</v>
      </c>
      <c r="I20" s="123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59">
        <v>15</v>
      </c>
      <c r="AA20" s="58">
        <f t="shared" ca="1" si="0"/>
        <v>2509</v>
      </c>
    </row>
    <row r="21" spans="2:27" ht="32.25" thickBot="1">
      <c r="B21" s="35" t="s">
        <v>21</v>
      </c>
      <c r="C21" s="36" t="str">
        <f ca="1">IF(C14&lt;66,IF(C14&gt;15,IF((C14+C16)&lt;71,"คุ้มครอง","ไม่คุ้มครอง"),"ไม่คุ้มครอง"),"ไม่คุ้มครอง")</f>
        <v>คุ้มครอง</v>
      </c>
      <c r="D21" s="45"/>
      <c r="E21" s="45"/>
      <c r="F21" s="45"/>
      <c r="G21" s="45"/>
      <c r="H21" s="118" t="s">
        <v>17</v>
      </c>
      <c r="I21" s="119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59">
        <v>16</v>
      </c>
      <c r="AA21" s="58">
        <f t="shared" ca="1" si="0"/>
        <v>2510</v>
      </c>
    </row>
    <row r="22" spans="2:27"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59">
        <v>17</v>
      </c>
      <c r="AA22" s="58">
        <f t="shared" ca="1" si="0"/>
        <v>2511</v>
      </c>
    </row>
    <row r="23" spans="2:27"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59">
        <v>18</v>
      </c>
      <c r="AA23" s="58">
        <f t="shared" ca="1" si="0"/>
        <v>2512</v>
      </c>
    </row>
    <row r="24" spans="2:27"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59">
        <v>19</v>
      </c>
      <c r="AA24" s="58">
        <f t="shared" ca="1" si="0"/>
        <v>2513</v>
      </c>
    </row>
    <row r="25" spans="2:27"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59">
        <v>20</v>
      </c>
      <c r="AA25" s="58">
        <f t="shared" ca="1" si="0"/>
        <v>2514</v>
      </c>
    </row>
    <row r="26" spans="2:27"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59">
        <v>21</v>
      </c>
      <c r="AA26" s="58">
        <f t="shared" ca="1" si="0"/>
        <v>2515</v>
      </c>
    </row>
    <row r="27" spans="2:27"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59">
        <v>22</v>
      </c>
      <c r="AA27" s="58">
        <f t="shared" ca="1" si="0"/>
        <v>2516</v>
      </c>
    </row>
    <row r="28" spans="2:27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59">
        <v>23</v>
      </c>
      <c r="AA28" s="58">
        <f t="shared" ca="1" si="0"/>
        <v>2517</v>
      </c>
    </row>
    <row r="29" spans="2:27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59">
        <v>24</v>
      </c>
      <c r="AA29" s="58">
        <f t="shared" ca="1" si="0"/>
        <v>2518</v>
      </c>
    </row>
    <row r="30" spans="2:27"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59">
        <v>25</v>
      </c>
      <c r="AA30" s="58">
        <f t="shared" ca="1" si="0"/>
        <v>2519</v>
      </c>
    </row>
    <row r="31" spans="2:27"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59">
        <v>26</v>
      </c>
      <c r="AA31" s="58">
        <f t="shared" ca="1" si="0"/>
        <v>2520</v>
      </c>
    </row>
    <row r="32" spans="2:27">
      <c r="X32" s="59">
        <v>27</v>
      </c>
      <c r="AA32" s="58">
        <f t="shared" ca="1" si="0"/>
        <v>2521</v>
      </c>
    </row>
    <row r="33" spans="24:27">
      <c r="X33" s="59">
        <v>28</v>
      </c>
      <c r="AA33" s="58">
        <f t="shared" ca="1" si="0"/>
        <v>2522</v>
      </c>
    </row>
    <row r="34" spans="24:27">
      <c r="X34" s="59">
        <v>29</v>
      </c>
      <c r="AA34" s="58">
        <f t="shared" ca="1" si="0"/>
        <v>2523</v>
      </c>
    </row>
    <row r="35" spans="24:27">
      <c r="X35" s="59">
        <v>30</v>
      </c>
      <c r="AA35" s="58">
        <f t="shared" ca="1" si="0"/>
        <v>2524</v>
      </c>
    </row>
    <row r="36" spans="24:27">
      <c r="X36" s="59">
        <v>31</v>
      </c>
      <c r="AA36" s="58">
        <f t="shared" ca="1" si="0"/>
        <v>2525</v>
      </c>
    </row>
    <row r="37" spans="24:27">
      <c r="AA37" s="58">
        <f t="shared" ca="1" si="0"/>
        <v>2526</v>
      </c>
    </row>
    <row r="38" spans="24:27">
      <c r="AA38" s="58">
        <f t="shared" ca="1" si="0"/>
        <v>2527</v>
      </c>
    </row>
    <row r="39" spans="24:27">
      <c r="AA39" s="58">
        <f ca="1">AA38+1</f>
        <v>2528</v>
      </c>
    </row>
    <row r="40" spans="24:27">
      <c r="AA40" s="58">
        <f t="shared" ca="1" si="0"/>
        <v>2529</v>
      </c>
    </row>
    <row r="41" spans="24:27">
      <c r="AA41" s="58">
        <f t="shared" ca="1" si="0"/>
        <v>2530</v>
      </c>
    </row>
    <row r="42" spans="24:27">
      <c r="AA42" s="58">
        <f t="shared" ca="1" si="0"/>
        <v>2531</v>
      </c>
    </row>
    <row r="43" spans="24:27">
      <c r="AA43" s="58">
        <f t="shared" ca="1" si="0"/>
        <v>2532</v>
      </c>
    </row>
    <row r="44" spans="24:27">
      <c r="AA44" s="58">
        <f t="shared" ca="1" si="0"/>
        <v>2533</v>
      </c>
    </row>
    <row r="45" spans="24:27">
      <c r="AA45" s="58">
        <f t="shared" ca="1" si="0"/>
        <v>2534</v>
      </c>
    </row>
    <row r="46" spans="24:27">
      <c r="AA46" s="58">
        <f t="shared" ca="1" si="0"/>
        <v>2535</v>
      </c>
    </row>
    <row r="47" spans="24:27">
      <c r="AA47" s="58">
        <f t="shared" ca="1" si="0"/>
        <v>2536</v>
      </c>
    </row>
    <row r="48" spans="24:27">
      <c r="AA48" s="58">
        <f t="shared" ca="1" si="0"/>
        <v>2537</v>
      </c>
    </row>
    <row r="49" spans="27:27">
      <c r="AA49" s="58">
        <f t="shared" ca="1" si="0"/>
        <v>2538</v>
      </c>
    </row>
    <row r="50" spans="27:27">
      <c r="AA50" s="58">
        <f t="shared" ca="1" si="0"/>
        <v>2539</v>
      </c>
    </row>
    <row r="51" spans="27:27">
      <c r="AA51" s="58">
        <f t="shared" ca="1" si="0"/>
        <v>2540</v>
      </c>
    </row>
    <row r="52" spans="27:27">
      <c r="AA52" s="58">
        <f ca="1">AA51+1</f>
        <v>2541</v>
      </c>
    </row>
    <row r="53" spans="27:27">
      <c r="AA53" s="58">
        <f t="shared" ca="1" si="0"/>
        <v>2542</v>
      </c>
    </row>
    <row r="54" spans="27:27">
      <c r="AA54" s="58">
        <f t="shared" ca="1" si="0"/>
        <v>2543</v>
      </c>
    </row>
    <row r="55" spans="27:27">
      <c r="AA55" s="58">
        <f t="shared" ca="1" si="0"/>
        <v>2544</v>
      </c>
    </row>
    <row r="56" spans="27:27">
      <c r="AA56" s="58">
        <f t="shared" ca="1" si="0"/>
        <v>2545</v>
      </c>
    </row>
  </sheetData>
  <protectedRanges>
    <protectedRange sqref="E13 G13 C12:C13 C15:C16" name="Range1"/>
  </protectedRanges>
  <mergeCells count="11">
    <mergeCell ref="B2:I2"/>
    <mergeCell ref="B3:I3"/>
    <mergeCell ref="C6:I6"/>
    <mergeCell ref="H7:I7"/>
    <mergeCell ref="H21:I21"/>
    <mergeCell ref="B10:I10"/>
    <mergeCell ref="B11:I11"/>
    <mergeCell ref="H20:I20"/>
    <mergeCell ref="C15:F15"/>
    <mergeCell ref="C18:E18"/>
    <mergeCell ref="C17:E17"/>
  </mergeCells>
  <phoneticPr fontId="15" type="noConversion"/>
  <conditionalFormatting sqref="C20:G20">
    <cfRule type="expression" dxfId="1" priority="3" stopIfTrue="1">
      <formula>($C$14+$C$16)&gt;=66</formula>
    </cfRule>
  </conditionalFormatting>
  <conditionalFormatting sqref="C20:G21">
    <cfRule type="expression" dxfId="0" priority="1" stopIfTrue="1">
      <formula>$C$17&lt;=0</formula>
    </cfRule>
  </conditionalFormatting>
  <dataValidations count="7">
    <dataValidation type="list" allowBlank="1" showInputMessage="1" showErrorMessage="1" error="ระยะเวลาเอาประกันภัย 1 - 20 ปี_x000a_คุ้มครองสูงสุดไม่เกินอายุ 65 ปี" sqref="C16">
      <formula1>"1,2,3,4,5,6,7,8,9,10"</formula1>
    </dataValidation>
    <dataValidation type="list" allowBlank="1" showInputMessage="1" showErrorMessage="1" sqref="C12">
      <formula1>"ชาย, หญิง"</formula1>
    </dataValidation>
    <dataValidation allowBlank="1" showInputMessage="1" showErrorMessage="1" error="คุ้มครองสูงสุดไม่เกินอายุ 65 ปี" sqref="C21:G21"/>
    <dataValidation type="list" allowBlank="1" showInputMessage="1" showErrorMessage="1" sqref="C13">
      <formula1>$X$6:$X$36</formula1>
    </dataValidation>
    <dataValidation type="list" allowBlank="1" showInputMessage="1" showErrorMessage="1" sqref="E13">
      <formula1>$Y$6:$Y$17</formula1>
    </dataValidation>
    <dataValidation type="list" allowBlank="1" showInputMessage="1" showErrorMessage="1" sqref="G13">
      <formula1>$AA$6:$AA$56</formula1>
    </dataValidation>
    <dataValidation type="whole" allowBlank="1" showInputMessage="1" showErrorMessage="1" errorTitle="ทุนประกัน" error="ทุนประกัน 100,000 ถึง 4,000,000" prompt="ทุนประกัน 100,000 ถึง 4,000,000" sqref="C15:F15">
      <formula1>100000</formula1>
      <formula2>4000000</formula2>
    </dataValidation>
  </dataValidations>
  <pageMargins left="0.75" right="0.75" top="1" bottom="1" header="0.5" footer="0.5"/>
  <pageSetup paperSize="9" scale="2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58"/>
  <sheetViews>
    <sheetView showGridLines="0" view="pageBreakPreview" zoomScale="70" zoomScaleNormal="75" zoomScaleSheetLayoutView="70" workbookViewId="0">
      <selection activeCell="O34" sqref="O34"/>
    </sheetView>
  </sheetViews>
  <sheetFormatPr defaultColWidth="6.5703125" defaultRowHeight="9.9499999999999993" customHeight="1"/>
  <cols>
    <col min="1" max="1" width="4.5703125" style="1" customWidth="1"/>
    <col min="2" max="3" width="6.42578125" style="1" customWidth="1"/>
    <col min="4" max="4" width="7.28515625" style="1" bestFit="1" customWidth="1"/>
    <col min="5" max="16" width="7.140625" style="1" bestFit="1" customWidth="1"/>
    <col min="17" max="26" width="7.140625" style="1" customWidth="1"/>
    <col min="27" max="27" width="6.5703125" style="2" customWidth="1"/>
    <col min="28" max="32" width="6.5703125" style="2" hidden="1" customWidth="1"/>
    <col min="33" max="16384" width="6.5703125" style="1"/>
  </cols>
  <sheetData>
    <row r="1" spans="1:32" ht="31.5" customHeight="1">
      <c r="A1" s="60"/>
      <c r="B1" s="128" t="s">
        <v>40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61"/>
      <c r="O1" s="61"/>
      <c r="P1" s="129" t="str">
        <f>B1</f>
        <v>บริษัท เอไอเอ จำกัด</v>
      </c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60"/>
      <c r="AC1" s="127"/>
      <c r="AD1" s="127"/>
      <c r="AE1" s="127"/>
      <c r="AF1" s="127"/>
    </row>
    <row r="2" spans="1:32" s="4" customFormat="1" ht="32.25" customHeight="1">
      <c r="A2" s="60"/>
      <c r="B2" s="130" t="s">
        <v>41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62"/>
      <c r="O2" s="62"/>
      <c r="P2" s="130" t="str">
        <f>B2</f>
        <v>โครงการประกันสินเชื่อแบบกลุ่มเพื่อสหกรณ์ฯ (แบบทุนประกันลดลง)</v>
      </c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60"/>
      <c r="AC2" s="7" t="s">
        <v>2</v>
      </c>
      <c r="AD2" s="7"/>
      <c r="AE2" s="7"/>
      <c r="AF2" s="7"/>
    </row>
    <row r="3" spans="1:32" s="4" customFormat="1" ht="27.75" customHeight="1">
      <c r="A3" s="134" t="str">
        <f>"อัตราเบี้ยประกันภัยชำระครั้งเดียว ต่อจำนวนเงินเอาประกันภัย 1,000 บาท "</f>
        <v xml:space="preserve">อัตราเบี้ยประกันภัยชำระครั้งเดียว ต่อจำนวนเงินเอาประกันภัย 1,000 บาท 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5" t="str">
        <f>A3</f>
        <v xml:space="preserve">อัตราเบี้ยประกันภัยชำระครั้งเดียว ต่อจำนวนเงินเอาประกันภัย 1,000 บาท </v>
      </c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8" t="s">
        <v>5</v>
      </c>
      <c r="AD3" s="8"/>
      <c r="AE3" s="8"/>
      <c r="AF3" s="8"/>
    </row>
    <row r="4" spans="1:32" s="5" customFormat="1" ht="27.75" customHeight="1">
      <c r="A4" s="136" t="s">
        <v>45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 t="str">
        <f>A4</f>
        <v xml:space="preserve"> คุ้มครองชีวิตและทุพพลภาพสิ้นเชิงถาวรจากการเจ็บป่วยหรืออุบัติเหตุ</v>
      </c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9" t="str">
        <f>"อัตราเบี้ยประกันภัยชำระครั้งเดียว ต่อจำนวนเงินเอาประกันภัย  1,000  บาท  (คุ้มครองกรณีชีวิต) "</f>
        <v xml:space="preserve">อัตราเบี้ยประกันภัยชำระครั้งเดียว ต่อจำนวนเงินเอาประกันภัย  1,000  บาท  (คุ้มครองกรณีชีวิต) </v>
      </c>
      <c r="AD4" s="9"/>
      <c r="AE4" s="9"/>
      <c r="AF4" s="9"/>
    </row>
    <row r="5" spans="1:32" s="5" customFormat="1" ht="21.75" customHeight="1">
      <c r="A5" s="63"/>
      <c r="B5" s="138" t="s">
        <v>3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64"/>
      <c r="O5" s="64"/>
      <c r="P5" s="138" t="s">
        <v>4</v>
      </c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63"/>
      <c r="AC5" s="10" t="s">
        <v>4</v>
      </c>
      <c r="AD5" s="10"/>
      <c r="AE5" s="10"/>
      <c r="AF5" s="10"/>
    </row>
    <row r="6" spans="1:32" s="28" customFormat="1" ht="26.25" customHeight="1">
      <c r="A6" s="65"/>
      <c r="B6" s="132" t="s">
        <v>0</v>
      </c>
      <c r="C6" s="139" t="s">
        <v>1</v>
      </c>
      <c r="D6" s="131"/>
      <c r="E6" s="131"/>
      <c r="F6" s="131"/>
      <c r="G6" s="131"/>
      <c r="H6" s="131"/>
      <c r="I6" s="131"/>
      <c r="J6" s="131"/>
      <c r="K6" s="131"/>
      <c r="L6" s="140"/>
      <c r="M6" s="132" t="s">
        <v>0</v>
      </c>
      <c r="N6" s="66"/>
      <c r="O6" s="67"/>
      <c r="P6" s="132" t="s">
        <v>0</v>
      </c>
      <c r="Q6" s="131" t="s">
        <v>1</v>
      </c>
      <c r="R6" s="131"/>
      <c r="S6" s="131"/>
      <c r="T6" s="131"/>
      <c r="U6" s="131"/>
      <c r="V6" s="131"/>
      <c r="W6" s="131"/>
      <c r="X6" s="131"/>
      <c r="Y6" s="131"/>
      <c r="Z6" s="131"/>
      <c r="AA6" s="132" t="s">
        <v>0</v>
      </c>
      <c r="AB6" s="65"/>
      <c r="AC6" s="27" t="s">
        <v>1</v>
      </c>
      <c r="AD6" s="27"/>
      <c r="AE6" s="27"/>
      <c r="AF6" s="27"/>
    </row>
    <row r="7" spans="1:32" s="6" customFormat="1" ht="18" customHeight="1">
      <c r="A7" s="65"/>
      <c r="B7" s="133"/>
      <c r="C7" s="68">
        <v>1</v>
      </c>
      <c r="D7" s="69">
        <v>2</v>
      </c>
      <c r="E7" s="69">
        <v>3</v>
      </c>
      <c r="F7" s="69">
        <v>4</v>
      </c>
      <c r="G7" s="69">
        <v>5</v>
      </c>
      <c r="H7" s="69">
        <f>+G7+1</f>
        <v>6</v>
      </c>
      <c r="I7" s="70">
        <f>H7+1</f>
        <v>7</v>
      </c>
      <c r="J7" s="70">
        <f>I7+1</f>
        <v>8</v>
      </c>
      <c r="K7" s="70">
        <f>J7+1</f>
        <v>9</v>
      </c>
      <c r="L7" s="70">
        <f>K7+1</f>
        <v>10</v>
      </c>
      <c r="M7" s="133"/>
      <c r="N7" s="66"/>
      <c r="O7" s="67"/>
      <c r="P7" s="133"/>
      <c r="Q7" s="68">
        <v>1</v>
      </c>
      <c r="R7" s="69">
        <v>2</v>
      </c>
      <c r="S7" s="69">
        <v>3</v>
      </c>
      <c r="T7" s="69">
        <v>4</v>
      </c>
      <c r="U7" s="69">
        <v>5</v>
      </c>
      <c r="V7" s="69">
        <f>+U7+1</f>
        <v>6</v>
      </c>
      <c r="W7" s="70">
        <f>V7+1</f>
        <v>7</v>
      </c>
      <c r="X7" s="70">
        <f>W7+1</f>
        <v>8</v>
      </c>
      <c r="Y7" s="70">
        <f>X7+1</f>
        <v>9</v>
      </c>
      <c r="Z7" s="70">
        <f>Y7+1</f>
        <v>10</v>
      </c>
      <c r="AA7" s="133"/>
      <c r="AB7" s="65"/>
      <c r="AC7" s="43">
        <v>1</v>
      </c>
      <c r="AD7" s="43">
        <f>+AC7+1</f>
        <v>2</v>
      </c>
      <c r="AE7" s="43">
        <f>+AD7+1</f>
        <v>3</v>
      </c>
      <c r="AF7" s="43">
        <f>+AE7+1</f>
        <v>4</v>
      </c>
    </row>
    <row r="8" spans="1:32" ht="18.75">
      <c r="A8" s="71"/>
      <c r="B8" s="72">
        <v>16</v>
      </c>
      <c r="C8" s="82">
        <v>1.43</v>
      </c>
      <c r="D8" s="83">
        <v>2.9</v>
      </c>
      <c r="E8" s="83">
        <v>4.51</v>
      </c>
      <c r="F8" s="83">
        <v>5.3</v>
      </c>
      <c r="G8" s="84">
        <v>6.91</v>
      </c>
      <c r="H8" s="85">
        <v>8.64</v>
      </c>
      <c r="I8" s="85">
        <v>9.74</v>
      </c>
      <c r="J8" s="85">
        <v>11.53</v>
      </c>
      <c r="K8" s="85">
        <v>13.38</v>
      </c>
      <c r="L8" s="85">
        <v>15.29</v>
      </c>
      <c r="M8" s="72">
        <v>16</v>
      </c>
      <c r="N8" s="73"/>
      <c r="O8" s="74"/>
      <c r="P8" s="72">
        <v>16</v>
      </c>
      <c r="Q8" s="82">
        <v>0.68</v>
      </c>
      <c r="R8" s="83">
        <v>1.35</v>
      </c>
      <c r="S8" s="83">
        <v>2.04</v>
      </c>
      <c r="T8" s="83">
        <v>2.13</v>
      </c>
      <c r="U8" s="84">
        <v>2.71</v>
      </c>
      <c r="V8" s="85">
        <v>3.33</v>
      </c>
      <c r="W8" s="85">
        <v>3.68</v>
      </c>
      <c r="X8" s="85">
        <v>4.29</v>
      </c>
      <c r="Y8" s="85">
        <v>4.92</v>
      </c>
      <c r="Z8" s="85">
        <v>5.56</v>
      </c>
      <c r="AA8" s="72">
        <v>16</v>
      </c>
      <c r="AB8" s="71"/>
      <c r="AC8" s="3"/>
      <c r="AD8" s="3"/>
      <c r="AE8" s="3"/>
      <c r="AF8" s="3"/>
    </row>
    <row r="9" spans="1:32" ht="15" customHeight="1">
      <c r="A9" s="71"/>
      <c r="B9" s="72">
        <v>17</v>
      </c>
      <c r="C9" s="83">
        <v>1.62</v>
      </c>
      <c r="D9" s="83">
        <v>3.26</v>
      </c>
      <c r="E9" s="83">
        <v>5.05</v>
      </c>
      <c r="F9" s="83">
        <v>5.91</v>
      </c>
      <c r="G9" s="84">
        <v>7.68</v>
      </c>
      <c r="H9" s="85">
        <v>9.56</v>
      </c>
      <c r="I9" s="85">
        <v>10.68</v>
      </c>
      <c r="J9" s="85">
        <v>12.56</v>
      </c>
      <c r="K9" s="85">
        <v>14.47</v>
      </c>
      <c r="L9" s="85">
        <v>16.43</v>
      </c>
      <c r="M9" s="72">
        <v>17</v>
      </c>
      <c r="N9" s="73"/>
      <c r="O9" s="74"/>
      <c r="P9" s="72">
        <v>17</v>
      </c>
      <c r="Q9" s="83">
        <v>0.71</v>
      </c>
      <c r="R9" s="83">
        <v>1.41</v>
      </c>
      <c r="S9" s="83">
        <v>2.13</v>
      </c>
      <c r="T9" s="83">
        <v>2.23</v>
      </c>
      <c r="U9" s="84">
        <v>2.84</v>
      </c>
      <c r="V9" s="85">
        <v>3.48</v>
      </c>
      <c r="W9" s="85">
        <v>3.84</v>
      </c>
      <c r="X9" s="85">
        <v>4.47</v>
      </c>
      <c r="Y9" s="85">
        <v>5.1100000000000003</v>
      </c>
      <c r="Z9" s="85">
        <v>5.77</v>
      </c>
      <c r="AA9" s="72">
        <v>17</v>
      </c>
      <c r="AB9" s="71"/>
      <c r="AC9" s="3"/>
      <c r="AD9" s="3"/>
      <c r="AE9" s="3"/>
      <c r="AF9" s="3"/>
    </row>
    <row r="10" spans="1:32" ht="15" customHeight="1">
      <c r="A10" s="71"/>
      <c r="B10" s="72">
        <f t="shared" ref="B10:B47" si="0">+B9+1</f>
        <v>18</v>
      </c>
      <c r="C10" s="83">
        <v>1.8</v>
      </c>
      <c r="D10" s="83">
        <v>3.62</v>
      </c>
      <c r="E10" s="83">
        <v>5.59</v>
      </c>
      <c r="F10" s="83">
        <v>6.53</v>
      </c>
      <c r="G10" s="84">
        <v>8.42</v>
      </c>
      <c r="H10" s="85">
        <v>10.38</v>
      </c>
      <c r="I10" s="85">
        <v>11.54</v>
      </c>
      <c r="J10" s="85">
        <v>13.46</v>
      </c>
      <c r="K10" s="85">
        <v>15.42</v>
      </c>
      <c r="L10" s="85">
        <v>17.420000000000002</v>
      </c>
      <c r="M10" s="72">
        <f t="shared" ref="M10:M47" si="1">+M9+1</f>
        <v>18</v>
      </c>
      <c r="N10" s="73"/>
      <c r="O10" s="74"/>
      <c r="P10" s="72">
        <f t="shared" ref="P10:P47" si="2">+P9+1</f>
        <v>18</v>
      </c>
      <c r="Q10" s="83">
        <v>0.74</v>
      </c>
      <c r="R10" s="83">
        <v>1.46</v>
      </c>
      <c r="S10" s="83">
        <v>2.23</v>
      </c>
      <c r="T10" s="83">
        <v>2.3199999999999998</v>
      </c>
      <c r="U10" s="84">
        <v>2.97</v>
      </c>
      <c r="V10" s="85">
        <v>3.63</v>
      </c>
      <c r="W10" s="85">
        <v>4</v>
      </c>
      <c r="X10" s="85">
        <v>4.6399999999999997</v>
      </c>
      <c r="Y10" s="85">
        <v>5.29</v>
      </c>
      <c r="Z10" s="85">
        <v>5.97</v>
      </c>
      <c r="AA10" s="72">
        <f t="shared" ref="AA10:AA47" si="3">+AA9+1</f>
        <v>18</v>
      </c>
      <c r="AB10" s="71"/>
      <c r="AC10" s="3"/>
      <c r="AD10" s="3"/>
      <c r="AE10" s="3"/>
      <c r="AF10" s="3"/>
    </row>
    <row r="11" spans="1:32" ht="15" customHeight="1">
      <c r="A11" s="71"/>
      <c r="B11" s="72">
        <f t="shared" si="0"/>
        <v>19</v>
      </c>
      <c r="C11" s="83">
        <v>1.96</v>
      </c>
      <c r="D11" s="83">
        <v>3.98</v>
      </c>
      <c r="E11" s="83">
        <v>6.13</v>
      </c>
      <c r="F11" s="83">
        <v>7.11</v>
      </c>
      <c r="G11" s="84">
        <v>9.09</v>
      </c>
      <c r="H11" s="85">
        <v>11.12</v>
      </c>
      <c r="I11" s="85">
        <v>12.27</v>
      </c>
      <c r="J11" s="85">
        <v>14.22</v>
      </c>
      <c r="K11" s="85">
        <v>16.21</v>
      </c>
      <c r="L11" s="85">
        <v>18.23</v>
      </c>
      <c r="M11" s="72">
        <f t="shared" si="1"/>
        <v>19</v>
      </c>
      <c r="N11" s="73"/>
      <c r="O11" s="74"/>
      <c r="P11" s="72">
        <f t="shared" si="2"/>
        <v>19</v>
      </c>
      <c r="Q11" s="83">
        <v>0.77</v>
      </c>
      <c r="R11" s="83">
        <v>1.53</v>
      </c>
      <c r="S11" s="83">
        <v>2.33</v>
      </c>
      <c r="T11" s="83">
        <v>2.4300000000000002</v>
      </c>
      <c r="U11" s="84">
        <v>3.09</v>
      </c>
      <c r="V11" s="85">
        <v>3.77</v>
      </c>
      <c r="W11" s="85">
        <v>4.1399999999999997</v>
      </c>
      <c r="X11" s="85">
        <v>4.8</v>
      </c>
      <c r="Y11" s="85">
        <v>5.46</v>
      </c>
      <c r="Z11" s="85">
        <v>6.15</v>
      </c>
      <c r="AA11" s="72">
        <f t="shared" si="3"/>
        <v>19</v>
      </c>
      <c r="AB11" s="71"/>
      <c r="AC11" s="3"/>
      <c r="AD11" s="3"/>
      <c r="AE11" s="3"/>
      <c r="AF11" s="3"/>
    </row>
    <row r="12" spans="1:32" ht="15" customHeight="1">
      <c r="A12" s="71"/>
      <c r="B12" s="75">
        <f t="shared" si="0"/>
        <v>20</v>
      </c>
      <c r="C12" s="86">
        <v>2.23</v>
      </c>
      <c r="D12" s="86">
        <v>4.41</v>
      </c>
      <c r="E12" s="86">
        <v>6.68</v>
      </c>
      <c r="F12" s="86">
        <v>7.64</v>
      </c>
      <c r="G12" s="87">
        <v>9.67</v>
      </c>
      <c r="H12" s="88">
        <v>11.75</v>
      </c>
      <c r="I12" s="88">
        <v>12.87</v>
      </c>
      <c r="J12" s="88">
        <v>14.85</v>
      </c>
      <c r="K12" s="88">
        <v>16.86</v>
      </c>
      <c r="L12" s="88">
        <v>18.89</v>
      </c>
      <c r="M12" s="75">
        <f t="shared" si="1"/>
        <v>20</v>
      </c>
      <c r="N12" s="76"/>
      <c r="O12" s="77"/>
      <c r="P12" s="75">
        <f t="shared" si="2"/>
        <v>20</v>
      </c>
      <c r="Q12" s="86">
        <v>0.83</v>
      </c>
      <c r="R12" s="86">
        <v>1.63</v>
      </c>
      <c r="S12" s="86">
        <v>2.46</v>
      </c>
      <c r="T12" s="86">
        <v>2.54</v>
      </c>
      <c r="U12" s="87">
        <v>3.21</v>
      </c>
      <c r="V12" s="88">
        <v>3.9</v>
      </c>
      <c r="W12" s="88">
        <v>4.28</v>
      </c>
      <c r="X12" s="88">
        <v>4.95</v>
      </c>
      <c r="Y12" s="88">
        <v>5.63</v>
      </c>
      <c r="Z12" s="88">
        <v>6.34</v>
      </c>
      <c r="AA12" s="75">
        <f t="shared" si="3"/>
        <v>20</v>
      </c>
      <c r="AB12" s="71"/>
      <c r="AC12" s="3"/>
      <c r="AD12" s="3"/>
      <c r="AE12" s="3"/>
      <c r="AF12" s="3"/>
    </row>
    <row r="13" spans="1:32" ht="15" customHeight="1">
      <c r="A13" s="71"/>
      <c r="B13" s="72">
        <f t="shared" si="0"/>
        <v>21</v>
      </c>
      <c r="C13" s="89">
        <v>2.33</v>
      </c>
      <c r="D13" s="90">
        <v>4.5999999999999996</v>
      </c>
      <c r="E13" s="90">
        <v>6.93</v>
      </c>
      <c r="F13" s="90">
        <v>7.9</v>
      </c>
      <c r="G13" s="91">
        <v>9.9600000000000009</v>
      </c>
      <c r="H13" s="92">
        <v>12.06</v>
      </c>
      <c r="I13" s="92">
        <v>13.18</v>
      </c>
      <c r="J13" s="92">
        <v>15.17</v>
      </c>
      <c r="K13" s="92">
        <v>17.190000000000001</v>
      </c>
      <c r="L13" s="92">
        <v>19.23</v>
      </c>
      <c r="M13" s="72">
        <f t="shared" si="1"/>
        <v>21</v>
      </c>
      <c r="N13" s="73"/>
      <c r="O13" s="74"/>
      <c r="P13" s="72">
        <f t="shared" si="2"/>
        <v>21</v>
      </c>
      <c r="Q13" s="89">
        <v>0.84</v>
      </c>
      <c r="R13" s="90">
        <v>1.66</v>
      </c>
      <c r="S13" s="90">
        <v>2.5099999999999998</v>
      </c>
      <c r="T13" s="90">
        <v>2.6</v>
      </c>
      <c r="U13" s="91">
        <v>3.28</v>
      </c>
      <c r="V13" s="92">
        <v>3.99</v>
      </c>
      <c r="W13" s="92">
        <v>4.3600000000000003</v>
      </c>
      <c r="X13" s="92">
        <v>5.05</v>
      </c>
      <c r="Y13" s="92">
        <v>5.75</v>
      </c>
      <c r="Z13" s="92">
        <v>6.46</v>
      </c>
      <c r="AA13" s="72">
        <f t="shared" si="3"/>
        <v>21</v>
      </c>
      <c r="AB13" s="71"/>
      <c r="AC13" s="14"/>
      <c r="AD13" s="13"/>
      <c r="AE13" s="13"/>
      <c r="AF13" s="13"/>
    </row>
    <row r="14" spans="1:32" ht="15" customHeight="1">
      <c r="A14" s="71"/>
      <c r="B14" s="72">
        <f t="shared" si="0"/>
        <v>22</v>
      </c>
      <c r="C14" s="93">
        <v>2.4</v>
      </c>
      <c r="D14" s="93">
        <v>4.7300000000000004</v>
      </c>
      <c r="E14" s="93">
        <v>7.11</v>
      </c>
      <c r="F14" s="93">
        <v>8.07</v>
      </c>
      <c r="G14" s="94">
        <v>10.15</v>
      </c>
      <c r="H14" s="95">
        <v>12.26</v>
      </c>
      <c r="I14" s="95">
        <v>13.37</v>
      </c>
      <c r="J14" s="95">
        <v>15.37</v>
      </c>
      <c r="K14" s="95">
        <v>17.399999999999999</v>
      </c>
      <c r="L14" s="95">
        <v>19.45</v>
      </c>
      <c r="M14" s="72">
        <f t="shared" si="1"/>
        <v>22</v>
      </c>
      <c r="N14" s="73"/>
      <c r="O14" s="74"/>
      <c r="P14" s="72">
        <f t="shared" si="2"/>
        <v>22</v>
      </c>
      <c r="Q14" s="93">
        <v>0.86</v>
      </c>
      <c r="R14" s="93">
        <v>1.7</v>
      </c>
      <c r="S14" s="93">
        <v>2.56</v>
      </c>
      <c r="T14" s="93">
        <v>2.65</v>
      </c>
      <c r="U14" s="94">
        <v>3.34</v>
      </c>
      <c r="V14" s="95">
        <v>4.0599999999999996</v>
      </c>
      <c r="W14" s="95">
        <v>4.45</v>
      </c>
      <c r="X14" s="95">
        <v>5.14</v>
      </c>
      <c r="Y14" s="95">
        <v>5.85</v>
      </c>
      <c r="Z14" s="95">
        <v>6.59</v>
      </c>
      <c r="AA14" s="72">
        <f t="shared" si="3"/>
        <v>22</v>
      </c>
      <c r="AB14" s="71"/>
      <c r="AC14" s="12"/>
      <c r="AD14" s="11"/>
      <c r="AE14" s="11"/>
      <c r="AF14" s="11"/>
    </row>
    <row r="15" spans="1:32" ht="15" customHeight="1">
      <c r="A15" s="71"/>
      <c r="B15" s="72">
        <f t="shared" si="0"/>
        <v>23</v>
      </c>
      <c r="C15" s="93">
        <v>2.46</v>
      </c>
      <c r="D15" s="93">
        <v>4.8</v>
      </c>
      <c r="E15" s="93">
        <v>7.21</v>
      </c>
      <c r="F15" s="93">
        <v>8.17</v>
      </c>
      <c r="G15" s="94">
        <v>10.25</v>
      </c>
      <c r="H15" s="95">
        <v>12.37</v>
      </c>
      <c r="I15" s="95">
        <v>13.48</v>
      </c>
      <c r="J15" s="95">
        <v>15.49</v>
      </c>
      <c r="K15" s="95">
        <v>17.52</v>
      </c>
      <c r="L15" s="95">
        <v>19.59</v>
      </c>
      <c r="M15" s="72">
        <f t="shared" si="1"/>
        <v>23</v>
      </c>
      <c r="N15" s="73"/>
      <c r="O15" s="74"/>
      <c r="P15" s="72">
        <f t="shared" si="2"/>
        <v>23</v>
      </c>
      <c r="Q15" s="93">
        <v>0.88</v>
      </c>
      <c r="R15" s="93">
        <v>1.73</v>
      </c>
      <c r="S15" s="93">
        <v>2.61</v>
      </c>
      <c r="T15" s="93">
        <v>2.7</v>
      </c>
      <c r="U15" s="94">
        <v>3.41</v>
      </c>
      <c r="V15" s="95">
        <v>4.13</v>
      </c>
      <c r="W15" s="95">
        <v>4.53</v>
      </c>
      <c r="X15" s="95">
        <v>5.24</v>
      </c>
      <c r="Y15" s="95">
        <v>5.97</v>
      </c>
      <c r="Z15" s="95">
        <v>6.72</v>
      </c>
      <c r="AA15" s="72">
        <f t="shared" si="3"/>
        <v>23</v>
      </c>
      <c r="AB15" s="71"/>
      <c r="AC15" s="12"/>
      <c r="AD15" s="11"/>
      <c r="AE15" s="11"/>
      <c r="AF15" s="11"/>
    </row>
    <row r="16" spans="1:32" ht="15" customHeight="1">
      <c r="A16" s="71"/>
      <c r="B16" s="72">
        <f t="shared" si="0"/>
        <v>24</v>
      </c>
      <c r="C16" s="93">
        <v>2.4700000000000002</v>
      </c>
      <c r="D16" s="93">
        <v>4.8499999999999996</v>
      </c>
      <c r="E16" s="93">
        <v>7.26</v>
      </c>
      <c r="F16" s="93">
        <v>8.2100000000000009</v>
      </c>
      <c r="G16" s="94">
        <v>10.3</v>
      </c>
      <c r="H16" s="95">
        <v>12.43</v>
      </c>
      <c r="I16" s="95">
        <v>13.54</v>
      </c>
      <c r="J16" s="95">
        <v>15.56</v>
      </c>
      <c r="K16" s="95">
        <v>17.61</v>
      </c>
      <c r="L16" s="95">
        <v>19.7</v>
      </c>
      <c r="M16" s="72">
        <f t="shared" si="1"/>
        <v>24</v>
      </c>
      <c r="N16" s="73"/>
      <c r="O16" s="74"/>
      <c r="P16" s="72">
        <f t="shared" si="2"/>
        <v>24</v>
      </c>
      <c r="Q16" s="93">
        <v>0.9</v>
      </c>
      <c r="R16" s="93">
        <v>1.76</v>
      </c>
      <c r="S16" s="93">
        <v>2.66</v>
      </c>
      <c r="T16" s="93">
        <v>2.75</v>
      </c>
      <c r="U16" s="94">
        <v>3.47</v>
      </c>
      <c r="V16" s="95">
        <v>4.21</v>
      </c>
      <c r="W16" s="95">
        <v>4.6100000000000003</v>
      </c>
      <c r="X16" s="95">
        <v>5.34</v>
      </c>
      <c r="Y16" s="95">
        <v>6.09</v>
      </c>
      <c r="Z16" s="95">
        <v>6.87</v>
      </c>
      <c r="AA16" s="72">
        <f t="shared" si="3"/>
        <v>24</v>
      </c>
      <c r="AB16" s="71"/>
      <c r="AC16" s="12"/>
      <c r="AD16" s="11"/>
      <c r="AE16" s="11"/>
      <c r="AF16" s="11"/>
    </row>
    <row r="17" spans="1:32" ht="15" customHeight="1">
      <c r="A17" s="71"/>
      <c r="B17" s="78">
        <f t="shared" si="0"/>
        <v>25</v>
      </c>
      <c r="C17" s="96">
        <v>2.4900000000000002</v>
      </c>
      <c r="D17" s="96">
        <v>4.87</v>
      </c>
      <c r="E17" s="96">
        <v>7.28</v>
      </c>
      <c r="F17" s="96">
        <v>8.24</v>
      </c>
      <c r="G17" s="97">
        <v>10.33</v>
      </c>
      <c r="H17" s="98">
        <v>12.46</v>
      </c>
      <c r="I17" s="98">
        <v>13.58</v>
      </c>
      <c r="J17" s="98">
        <v>15.62</v>
      </c>
      <c r="K17" s="98">
        <v>17.690000000000001</v>
      </c>
      <c r="L17" s="98">
        <v>19.809999999999999</v>
      </c>
      <c r="M17" s="78">
        <f t="shared" si="1"/>
        <v>25</v>
      </c>
      <c r="N17" s="73"/>
      <c r="O17" s="74"/>
      <c r="P17" s="78">
        <f t="shared" si="2"/>
        <v>25</v>
      </c>
      <c r="Q17" s="96">
        <v>0.92</v>
      </c>
      <c r="R17" s="96">
        <v>1.8</v>
      </c>
      <c r="S17" s="96">
        <v>2.69</v>
      </c>
      <c r="T17" s="96">
        <v>2.79</v>
      </c>
      <c r="U17" s="97">
        <v>3.52</v>
      </c>
      <c r="V17" s="98">
        <v>4.28</v>
      </c>
      <c r="W17" s="98">
        <v>4.7</v>
      </c>
      <c r="X17" s="98">
        <v>5.46</v>
      </c>
      <c r="Y17" s="98">
        <v>6.23</v>
      </c>
      <c r="Z17" s="98">
        <v>7.04</v>
      </c>
      <c r="AA17" s="78">
        <f t="shared" si="3"/>
        <v>25</v>
      </c>
      <c r="AB17" s="71"/>
      <c r="AC17" s="12"/>
      <c r="AD17" s="11"/>
      <c r="AE17" s="11"/>
      <c r="AF17" s="11"/>
    </row>
    <row r="18" spans="1:32" ht="15" customHeight="1">
      <c r="A18" s="71"/>
      <c r="B18" s="72">
        <f t="shared" si="0"/>
        <v>26</v>
      </c>
      <c r="C18" s="83">
        <v>2.4900000000000002</v>
      </c>
      <c r="D18" s="83">
        <v>4.88</v>
      </c>
      <c r="E18" s="83">
        <v>7.29</v>
      </c>
      <c r="F18" s="83">
        <v>8.25</v>
      </c>
      <c r="G18" s="84">
        <v>10.35</v>
      </c>
      <c r="H18" s="85">
        <v>12.5</v>
      </c>
      <c r="I18" s="85">
        <v>13.63</v>
      </c>
      <c r="J18" s="85">
        <v>15.69</v>
      </c>
      <c r="K18" s="85">
        <v>17.79</v>
      </c>
      <c r="L18" s="85">
        <v>19.96</v>
      </c>
      <c r="M18" s="72">
        <f t="shared" si="1"/>
        <v>26</v>
      </c>
      <c r="N18" s="73"/>
      <c r="O18" s="74"/>
      <c r="P18" s="72">
        <f t="shared" si="2"/>
        <v>26</v>
      </c>
      <c r="Q18" s="83">
        <v>0.92</v>
      </c>
      <c r="R18" s="83">
        <v>1.82</v>
      </c>
      <c r="S18" s="83">
        <v>2.75</v>
      </c>
      <c r="T18" s="83">
        <v>2.84</v>
      </c>
      <c r="U18" s="84">
        <v>3.59</v>
      </c>
      <c r="V18" s="85">
        <v>4.37</v>
      </c>
      <c r="W18" s="85">
        <v>4.8099999999999996</v>
      </c>
      <c r="X18" s="85">
        <v>5.59</v>
      </c>
      <c r="Y18" s="85">
        <v>6.4</v>
      </c>
      <c r="Z18" s="85">
        <v>7.24</v>
      </c>
      <c r="AA18" s="72">
        <f t="shared" si="3"/>
        <v>26</v>
      </c>
      <c r="AB18" s="71"/>
      <c r="AC18" s="14"/>
      <c r="AD18" s="13"/>
      <c r="AE18" s="13"/>
      <c r="AF18" s="13"/>
    </row>
    <row r="19" spans="1:32" ht="15" customHeight="1">
      <c r="A19" s="71"/>
      <c r="B19" s="72">
        <f t="shared" si="0"/>
        <v>27</v>
      </c>
      <c r="C19" s="83">
        <v>2.4900000000000002</v>
      </c>
      <c r="D19" s="83">
        <v>4.88</v>
      </c>
      <c r="E19" s="83">
        <v>7.3</v>
      </c>
      <c r="F19" s="83">
        <v>8.26</v>
      </c>
      <c r="G19" s="84">
        <v>10.38</v>
      </c>
      <c r="H19" s="85">
        <v>12.55</v>
      </c>
      <c r="I19" s="85">
        <v>13.71</v>
      </c>
      <c r="J19" s="85">
        <v>15.8</v>
      </c>
      <c r="K19" s="85">
        <v>17.95</v>
      </c>
      <c r="L19" s="85">
        <v>20.170000000000002</v>
      </c>
      <c r="M19" s="72">
        <f t="shared" si="1"/>
        <v>27</v>
      </c>
      <c r="N19" s="73"/>
      <c r="O19" s="74"/>
      <c r="P19" s="72">
        <f t="shared" si="2"/>
        <v>27</v>
      </c>
      <c r="Q19" s="83">
        <v>0.94</v>
      </c>
      <c r="R19" s="83">
        <v>1.86</v>
      </c>
      <c r="S19" s="83">
        <v>2.8</v>
      </c>
      <c r="T19" s="83">
        <v>2.9</v>
      </c>
      <c r="U19" s="84">
        <v>3.68</v>
      </c>
      <c r="V19" s="85">
        <v>4.4800000000000004</v>
      </c>
      <c r="W19" s="85">
        <v>4.9400000000000004</v>
      </c>
      <c r="X19" s="85">
        <v>5.75</v>
      </c>
      <c r="Y19" s="85">
        <v>6.6</v>
      </c>
      <c r="Z19" s="85">
        <v>7.48</v>
      </c>
      <c r="AA19" s="72">
        <f t="shared" si="3"/>
        <v>27</v>
      </c>
      <c r="AB19" s="71"/>
      <c r="AC19" s="12"/>
      <c r="AD19" s="11"/>
      <c r="AE19" s="11"/>
      <c r="AF19" s="11"/>
    </row>
    <row r="20" spans="1:32" ht="15" customHeight="1">
      <c r="A20" s="71"/>
      <c r="B20" s="72">
        <f t="shared" si="0"/>
        <v>28</v>
      </c>
      <c r="C20" s="83">
        <v>2.5</v>
      </c>
      <c r="D20" s="83">
        <v>4.88</v>
      </c>
      <c r="E20" s="83">
        <v>7.32</v>
      </c>
      <c r="F20" s="83">
        <v>8.31</v>
      </c>
      <c r="G20" s="84">
        <v>10.45</v>
      </c>
      <c r="H20" s="85">
        <v>12.64</v>
      </c>
      <c r="I20" s="85">
        <v>13.83</v>
      </c>
      <c r="J20" s="85">
        <v>15.97</v>
      </c>
      <c r="K20" s="85">
        <v>18.170000000000002</v>
      </c>
      <c r="L20" s="85">
        <v>20.45</v>
      </c>
      <c r="M20" s="72">
        <f t="shared" si="1"/>
        <v>28</v>
      </c>
      <c r="N20" s="73"/>
      <c r="O20" s="74"/>
      <c r="P20" s="72">
        <f t="shared" si="2"/>
        <v>28</v>
      </c>
      <c r="Q20" s="83">
        <v>0.96</v>
      </c>
      <c r="R20" s="83">
        <v>1.9</v>
      </c>
      <c r="S20" s="83">
        <v>2.86</v>
      </c>
      <c r="T20" s="83">
        <v>2.97</v>
      </c>
      <c r="U20" s="84">
        <v>3.78</v>
      </c>
      <c r="V20" s="85">
        <v>4.62</v>
      </c>
      <c r="W20" s="85">
        <v>5.0999999999999996</v>
      </c>
      <c r="X20" s="85">
        <v>5.95</v>
      </c>
      <c r="Y20" s="85">
        <v>6.83</v>
      </c>
      <c r="Z20" s="85">
        <v>7.76</v>
      </c>
      <c r="AA20" s="72">
        <f t="shared" si="3"/>
        <v>28</v>
      </c>
      <c r="AB20" s="71"/>
      <c r="AC20" s="12"/>
      <c r="AD20" s="11"/>
      <c r="AE20" s="11"/>
      <c r="AF20" s="11"/>
    </row>
    <row r="21" spans="1:32" ht="15" customHeight="1">
      <c r="A21" s="71"/>
      <c r="B21" s="72">
        <f t="shared" si="0"/>
        <v>29</v>
      </c>
      <c r="C21" s="83">
        <v>2.5099999999999998</v>
      </c>
      <c r="D21" s="83">
        <v>4.91</v>
      </c>
      <c r="E21" s="83">
        <v>7.37</v>
      </c>
      <c r="F21" s="83">
        <v>8.3699999999999992</v>
      </c>
      <c r="G21" s="84">
        <v>10.55</v>
      </c>
      <c r="H21" s="85">
        <v>12.79</v>
      </c>
      <c r="I21" s="85">
        <v>14.01</v>
      </c>
      <c r="J21" s="85">
        <v>16.21</v>
      </c>
      <c r="K21" s="85">
        <v>18.48</v>
      </c>
      <c r="L21" s="85">
        <v>20.84</v>
      </c>
      <c r="M21" s="72">
        <f t="shared" si="1"/>
        <v>29</v>
      </c>
      <c r="N21" s="73"/>
      <c r="O21" s="74"/>
      <c r="P21" s="72">
        <f t="shared" si="2"/>
        <v>29</v>
      </c>
      <c r="Q21" s="83">
        <v>0.99</v>
      </c>
      <c r="R21" s="83">
        <v>1.94</v>
      </c>
      <c r="S21" s="83">
        <v>2.95</v>
      </c>
      <c r="T21" s="83">
        <v>3.07</v>
      </c>
      <c r="U21" s="84">
        <v>3.91</v>
      </c>
      <c r="V21" s="85">
        <v>4.78</v>
      </c>
      <c r="W21" s="85">
        <v>5.29</v>
      </c>
      <c r="X21" s="85">
        <v>6.18</v>
      </c>
      <c r="Y21" s="85">
        <v>7.11</v>
      </c>
      <c r="Z21" s="85">
        <v>8.08</v>
      </c>
      <c r="AA21" s="72">
        <f t="shared" si="3"/>
        <v>29</v>
      </c>
      <c r="AB21" s="71"/>
      <c r="AC21" s="12"/>
      <c r="AD21" s="11"/>
      <c r="AE21" s="11"/>
      <c r="AF21" s="11"/>
    </row>
    <row r="22" spans="1:32" ht="15" customHeight="1">
      <c r="A22" s="71"/>
      <c r="B22" s="75">
        <f t="shared" si="0"/>
        <v>30</v>
      </c>
      <c r="C22" s="86">
        <v>2.5299999999999998</v>
      </c>
      <c r="D22" s="86">
        <v>4.96</v>
      </c>
      <c r="E22" s="86">
        <v>7.45</v>
      </c>
      <c r="F22" s="86">
        <v>8.4700000000000006</v>
      </c>
      <c r="G22" s="87">
        <v>10.7</v>
      </c>
      <c r="H22" s="88">
        <v>12.99</v>
      </c>
      <c r="I22" s="88">
        <v>14.26</v>
      </c>
      <c r="J22" s="88">
        <v>16.54</v>
      </c>
      <c r="K22" s="88">
        <v>18.88</v>
      </c>
      <c r="L22" s="88">
        <v>21.34</v>
      </c>
      <c r="M22" s="75">
        <f t="shared" si="1"/>
        <v>30</v>
      </c>
      <c r="N22" s="76"/>
      <c r="O22" s="77"/>
      <c r="P22" s="75">
        <f t="shared" si="2"/>
        <v>30</v>
      </c>
      <c r="Q22" s="86">
        <v>1.02</v>
      </c>
      <c r="R22" s="86">
        <v>2.02</v>
      </c>
      <c r="S22" s="86">
        <v>3.05</v>
      </c>
      <c r="T22" s="86">
        <v>3.19</v>
      </c>
      <c r="U22" s="87">
        <v>4.07</v>
      </c>
      <c r="V22" s="88">
        <v>4.9800000000000004</v>
      </c>
      <c r="W22" s="88">
        <v>5.52</v>
      </c>
      <c r="X22" s="88">
        <v>6.45</v>
      </c>
      <c r="Y22" s="88">
        <v>7.43</v>
      </c>
      <c r="Z22" s="88">
        <v>8.44</v>
      </c>
      <c r="AA22" s="75">
        <f t="shared" si="3"/>
        <v>30</v>
      </c>
      <c r="AB22" s="71"/>
      <c r="AC22" s="12"/>
      <c r="AD22" s="11"/>
      <c r="AE22" s="11"/>
      <c r="AF22" s="11"/>
    </row>
    <row r="23" spans="1:32" ht="15" customHeight="1">
      <c r="A23" s="71"/>
      <c r="B23" s="72">
        <f t="shared" si="0"/>
        <v>31</v>
      </c>
      <c r="C23" s="99">
        <v>2.56</v>
      </c>
      <c r="D23" s="99">
        <v>5.03</v>
      </c>
      <c r="E23" s="99">
        <v>7.57</v>
      </c>
      <c r="F23" s="99">
        <v>8.6199999999999992</v>
      </c>
      <c r="G23" s="94">
        <v>10.9</v>
      </c>
      <c r="H23" s="100">
        <v>13.26</v>
      </c>
      <c r="I23" s="100">
        <v>14.59</v>
      </c>
      <c r="J23" s="100">
        <v>16.95</v>
      </c>
      <c r="K23" s="100">
        <v>19.399999999999999</v>
      </c>
      <c r="L23" s="100">
        <v>21.96</v>
      </c>
      <c r="M23" s="72">
        <f t="shared" si="1"/>
        <v>31</v>
      </c>
      <c r="N23" s="73"/>
      <c r="O23" s="74"/>
      <c r="P23" s="72">
        <f t="shared" si="2"/>
        <v>31</v>
      </c>
      <c r="Q23" s="99">
        <v>1.06</v>
      </c>
      <c r="R23" s="99">
        <v>2.09</v>
      </c>
      <c r="S23" s="99">
        <v>3.19</v>
      </c>
      <c r="T23" s="99">
        <v>3.33</v>
      </c>
      <c r="U23" s="94">
        <v>4.24</v>
      </c>
      <c r="V23" s="100">
        <v>5.21</v>
      </c>
      <c r="W23" s="100">
        <v>5.77</v>
      </c>
      <c r="X23" s="100">
        <v>6.75</v>
      </c>
      <c r="Y23" s="100">
        <v>7.77</v>
      </c>
      <c r="Z23" s="100">
        <v>8.84</v>
      </c>
      <c r="AA23" s="72">
        <f t="shared" si="3"/>
        <v>31</v>
      </c>
      <c r="AB23" s="71"/>
      <c r="AC23" s="14"/>
      <c r="AD23" s="13"/>
      <c r="AE23" s="13"/>
      <c r="AF23" s="13"/>
    </row>
    <row r="24" spans="1:32" ht="15" customHeight="1">
      <c r="A24" s="71"/>
      <c r="B24" s="72">
        <f t="shared" si="0"/>
        <v>32</v>
      </c>
      <c r="C24" s="93">
        <v>2.6</v>
      </c>
      <c r="D24" s="93">
        <v>5.12</v>
      </c>
      <c r="E24" s="93">
        <v>7.73</v>
      </c>
      <c r="F24" s="93">
        <v>8.82</v>
      </c>
      <c r="G24" s="94">
        <v>11.17</v>
      </c>
      <c r="H24" s="95">
        <v>13.61</v>
      </c>
      <c r="I24" s="95">
        <v>15.01</v>
      </c>
      <c r="J24" s="95">
        <v>17.47</v>
      </c>
      <c r="K24" s="95">
        <v>20.03</v>
      </c>
      <c r="L24" s="95">
        <v>22.71</v>
      </c>
      <c r="M24" s="72">
        <f t="shared" si="1"/>
        <v>32</v>
      </c>
      <c r="N24" s="73"/>
      <c r="O24" s="74"/>
      <c r="P24" s="72">
        <f t="shared" si="2"/>
        <v>32</v>
      </c>
      <c r="Q24" s="93">
        <v>1.1100000000000001</v>
      </c>
      <c r="R24" s="93">
        <v>2.19</v>
      </c>
      <c r="S24" s="93">
        <v>3.34</v>
      </c>
      <c r="T24" s="93">
        <v>3.48</v>
      </c>
      <c r="U24" s="94">
        <v>4.45</v>
      </c>
      <c r="V24" s="95">
        <v>5.46</v>
      </c>
      <c r="W24" s="95">
        <v>6.05</v>
      </c>
      <c r="X24" s="95">
        <v>7.08</v>
      </c>
      <c r="Y24" s="95">
        <v>8.16</v>
      </c>
      <c r="Z24" s="95">
        <v>9.27</v>
      </c>
      <c r="AA24" s="72">
        <f t="shared" si="3"/>
        <v>32</v>
      </c>
      <c r="AB24" s="71"/>
      <c r="AC24" s="12"/>
      <c r="AD24" s="11"/>
      <c r="AE24" s="11"/>
      <c r="AF24" s="11"/>
    </row>
    <row r="25" spans="1:32" ht="15" customHeight="1">
      <c r="A25" s="71"/>
      <c r="B25" s="72">
        <f t="shared" si="0"/>
        <v>33</v>
      </c>
      <c r="C25" s="93">
        <v>2.67</v>
      </c>
      <c r="D25" s="93">
        <v>5.25</v>
      </c>
      <c r="E25" s="93">
        <v>7.93</v>
      </c>
      <c r="F25" s="93">
        <v>9.06</v>
      </c>
      <c r="G25" s="94">
        <v>11.51</v>
      </c>
      <c r="H25" s="95">
        <v>14.05</v>
      </c>
      <c r="I25" s="95">
        <v>15.52</v>
      </c>
      <c r="J25" s="95">
        <v>18.09</v>
      </c>
      <c r="K25" s="95">
        <v>20.79</v>
      </c>
      <c r="L25" s="95">
        <v>23.6</v>
      </c>
      <c r="M25" s="72">
        <f t="shared" si="1"/>
        <v>33</v>
      </c>
      <c r="N25" s="73"/>
      <c r="O25" s="74"/>
      <c r="P25" s="72">
        <f t="shared" si="2"/>
        <v>33</v>
      </c>
      <c r="Q25" s="93">
        <v>1.1599999999999999</v>
      </c>
      <c r="R25" s="93">
        <v>2.31</v>
      </c>
      <c r="S25" s="93">
        <v>3.5</v>
      </c>
      <c r="T25" s="93">
        <v>3.66</v>
      </c>
      <c r="U25" s="94">
        <v>4.67</v>
      </c>
      <c r="V25" s="95">
        <v>5.74</v>
      </c>
      <c r="W25" s="95">
        <v>6.36</v>
      </c>
      <c r="X25" s="95">
        <v>7.44</v>
      </c>
      <c r="Y25" s="95">
        <v>8.5500000000000007</v>
      </c>
      <c r="Z25" s="95">
        <v>9.7200000000000006</v>
      </c>
      <c r="AA25" s="72">
        <f t="shared" si="3"/>
        <v>33</v>
      </c>
      <c r="AB25" s="71"/>
      <c r="AC25" s="12"/>
      <c r="AD25" s="11"/>
      <c r="AE25" s="11"/>
      <c r="AF25" s="11"/>
    </row>
    <row r="26" spans="1:32" ht="15" customHeight="1">
      <c r="A26" s="71"/>
      <c r="B26" s="72">
        <f t="shared" si="0"/>
        <v>34</v>
      </c>
      <c r="C26" s="93">
        <v>2.75</v>
      </c>
      <c r="D26" s="93">
        <v>5.41</v>
      </c>
      <c r="E26" s="93">
        <v>8.18</v>
      </c>
      <c r="F26" s="93">
        <v>9.3699999999999992</v>
      </c>
      <c r="G26" s="94">
        <v>11.92</v>
      </c>
      <c r="H26" s="95">
        <v>14.58</v>
      </c>
      <c r="I26" s="95">
        <v>16.13</v>
      </c>
      <c r="J26" s="95">
        <v>18.829999999999998</v>
      </c>
      <c r="K26" s="95">
        <v>21.66</v>
      </c>
      <c r="L26" s="95">
        <v>24.62</v>
      </c>
      <c r="M26" s="72">
        <f t="shared" si="1"/>
        <v>34</v>
      </c>
      <c r="N26" s="73"/>
      <c r="O26" s="74"/>
      <c r="P26" s="72">
        <f t="shared" si="2"/>
        <v>34</v>
      </c>
      <c r="Q26" s="93">
        <v>1.22</v>
      </c>
      <c r="R26" s="93">
        <v>2.42</v>
      </c>
      <c r="S26" s="93">
        <v>3.68</v>
      </c>
      <c r="T26" s="93">
        <v>3.85</v>
      </c>
      <c r="U26" s="94">
        <v>4.91</v>
      </c>
      <c r="V26" s="95">
        <v>6.03</v>
      </c>
      <c r="W26" s="95">
        <v>6.68</v>
      </c>
      <c r="X26" s="95">
        <v>7.81</v>
      </c>
      <c r="Y26" s="95">
        <v>8.9700000000000006</v>
      </c>
      <c r="Z26" s="95">
        <v>10.18</v>
      </c>
      <c r="AA26" s="72">
        <f t="shared" si="3"/>
        <v>34</v>
      </c>
      <c r="AB26" s="71"/>
      <c r="AC26" s="12"/>
      <c r="AD26" s="11"/>
      <c r="AE26" s="11"/>
      <c r="AF26" s="11"/>
    </row>
    <row r="27" spans="1:32" ht="15" customHeight="1">
      <c r="A27" s="71"/>
      <c r="B27" s="72">
        <f t="shared" si="0"/>
        <v>35</v>
      </c>
      <c r="C27" s="93">
        <v>2.83</v>
      </c>
      <c r="D27" s="93">
        <v>5.61</v>
      </c>
      <c r="E27" s="93">
        <v>8.49</v>
      </c>
      <c r="F27" s="93">
        <v>9.74</v>
      </c>
      <c r="G27" s="94">
        <v>12.41</v>
      </c>
      <c r="H27" s="95">
        <v>15.21</v>
      </c>
      <c r="I27" s="95">
        <v>16.84</v>
      </c>
      <c r="J27" s="95">
        <v>19.690000000000001</v>
      </c>
      <c r="K27" s="95">
        <v>22.67</v>
      </c>
      <c r="L27" s="95">
        <v>25.8</v>
      </c>
      <c r="M27" s="72">
        <f t="shared" si="1"/>
        <v>35</v>
      </c>
      <c r="N27" s="73"/>
      <c r="O27" s="74"/>
      <c r="P27" s="72">
        <f t="shared" si="2"/>
        <v>35</v>
      </c>
      <c r="Q27" s="93">
        <v>1.28</v>
      </c>
      <c r="R27" s="93">
        <v>2.54</v>
      </c>
      <c r="S27" s="93">
        <v>3.87</v>
      </c>
      <c r="T27" s="93">
        <v>4.05</v>
      </c>
      <c r="U27" s="94">
        <v>5.16</v>
      </c>
      <c r="V27" s="95">
        <v>6.33</v>
      </c>
      <c r="W27" s="95">
        <v>7</v>
      </c>
      <c r="X27" s="95">
        <v>8.18</v>
      </c>
      <c r="Y27" s="95">
        <v>9.39</v>
      </c>
      <c r="Z27" s="95">
        <v>10.67</v>
      </c>
      <c r="AA27" s="72">
        <f t="shared" si="3"/>
        <v>35</v>
      </c>
      <c r="AB27" s="71"/>
      <c r="AC27" s="12"/>
      <c r="AD27" s="11"/>
      <c r="AE27" s="11"/>
      <c r="AF27" s="11"/>
    </row>
    <row r="28" spans="1:32" ht="15" customHeight="1">
      <c r="A28" s="71"/>
      <c r="B28" s="79">
        <f t="shared" si="0"/>
        <v>36</v>
      </c>
      <c r="C28" s="101">
        <v>2.95</v>
      </c>
      <c r="D28" s="101">
        <v>5.83</v>
      </c>
      <c r="E28" s="101">
        <v>8.86</v>
      </c>
      <c r="F28" s="101">
        <v>10.18</v>
      </c>
      <c r="G28" s="102">
        <v>12.98</v>
      </c>
      <c r="H28" s="103">
        <v>15.92</v>
      </c>
      <c r="I28" s="103">
        <v>17.649999999999999</v>
      </c>
      <c r="J28" s="103">
        <v>20.65</v>
      </c>
      <c r="K28" s="103">
        <v>23.8</v>
      </c>
      <c r="L28" s="103">
        <v>27.13</v>
      </c>
      <c r="M28" s="79">
        <f t="shared" si="1"/>
        <v>36</v>
      </c>
      <c r="N28" s="73"/>
      <c r="O28" s="74"/>
      <c r="P28" s="79">
        <f t="shared" si="2"/>
        <v>36</v>
      </c>
      <c r="Q28" s="101">
        <v>1.35</v>
      </c>
      <c r="R28" s="101">
        <v>2.68</v>
      </c>
      <c r="S28" s="101">
        <v>4.07</v>
      </c>
      <c r="T28" s="101">
        <v>4.24</v>
      </c>
      <c r="U28" s="102">
        <v>5.41</v>
      </c>
      <c r="V28" s="103">
        <v>6.63</v>
      </c>
      <c r="W28" s="103">
        <v>7.33</v>
      </c>
      <c r="X28" s="103">
        <v>8.5500000000000007</v>
      </c>
      <c r="Y28" s="103">
        <v>9.83</v>
      </c>
      <c r="Z28" s="103">
        <v>11.18</v>
      </c>
      <c r="AA28" s="79">
        <f t="shared" si="3"/>
        <v>36</v>
      </c>
      <c r="AB28" s="71"/>
      <c r="AC28" s="14"/>
      <c r="AD28" s="13"/>
      <c r="AE28" s="13"/>
      <c r="AF28" s="13"/>
    </row>
    <row r="29" spans="1:32" ht="15" customHeight="1">
      <c r="A29" s="71"/>
      <c r="B29" s="72">
        <f t="shared" si="0"/>
        <v>37</v>
      </c>
      <c r="C29" s="83">
        <v>3.08</v>
      </c>
      <c r="D29" s="83">
        <v>6.11</v>
      </c>
      <c r="E29" s="83">
        <v>9.2799999999999994</v>
      </c>
      <c r="F29" s="83">
        <v>10.67</v>
      </c>
      <c r="G29" s="84">
        <v>13.63</v>
      </c>
      <c r="H29" s="85">
        <v>16.73</v>
      </c>
      <c r="I29" s="85">
        <v>18.559999999999999</v>
      </c>
      <c r="J29" s="85">
        <v>21.74</v>
      </c>
      <c r="K29" s="85">
        <v>25.08</v>
      </c>
      <c r="L29" s="85">
        <v>28.59</v>
      </c>
      <c r="M29" s="72">
        <f t="shared" si="1"/>
        <v>37</v>
      </c>
      <c r="N29" s="73"/>
      <c r="O29" s="74"/>
      <c r="P29" s="72">
        <f t="shared" si="2"/>
        <v>37</v>
      </c>
      <c r="Q29" s="83">
        <v>1.42</v>
      </c>
      <c r="R29" s="83">
        <v>2.81</v>
      </c>
      <c r="S29" s="83">
        <v>4.26</v>
      </c>
      <c r="T29" s="83">
        <v>4.45</v>
      </c>
      <c r="U29" s="84">
        <v>5.67</v>
      </c>
      <c r="V29" s="85">
        <v>6.93</v>
      </c>
      <c r="W29" s="85">
        <v>7.66</v>
      </c>
      <c r="X29" s="85">
        <v>8.9499999999999993</v>
      </c>
      <c r="Y29" s="85">
        <v>10.3</v>
      </c>
      <c r="Z29" s="85">
        <v>11.71</v>
      </c>
      <c r="AA29" s="72">
        <f t="shared" si="3"/>
        <v>37</v>
      </c>
      <c r="AB29" s="71"/>
      <c r="AC29" s="12"/>
      <c r="AD29" s="11"/>
      <c r="AE29" s="11"/>
      <c r="AF29" s="11"/>
    </row>
    <row r="30" spans="1:32" ht="15" customHeight="1">
      <c r="A30" s="71"/>
      <c r="B30" s="72">
        <f t="shared" si="0"/>
        <v>38</v>
      </c>
      <c r="C30" s="83">
        <v>3.24</v>
      </c>
      <c r="D30" s="83">
        <v>6.42</v>
      </c>
      <c r="E30" s="83">
        <v>9.77</v>
      </c>
      <c r="F30" s="83">
        <v>11.24</v>
      </c>
      <c r="G30" s="84">
        <v>14.34</v>
      </c>
      <c r="H30" s="85">
        <v>17.63</v>
      </c>
      <c r="I30" s="85">
        <v>19.57</v>
      </c>
      <c r="J30" s="85">
        <v>22.94</v>
      </c>
      <c r="K30" s="85">
        <v>26.47</v>
      </c>
      <c r="L30" s="85">
        <v>30.17</v>
      </c>
      <c r="M30" s="72">
        <f t="shared" si="1"/>
        <v>38</v>
      </c>
      <c r="N30" s="73"/>
      <c r="O30" s="74"/>
      <c r="P30" s="72">
        <f t="shared" si="2"/>
        <v>38</v>
      </c>
      <c r="Q30" s="83">
        <v>1.49</v>
      </c>
      <c r="R30" s="83">
        <v>2.94</v>
      </c>
      <c r="S30" s="83">
        <v>4.46</v>
      </c>
      <c r="T30" s="83">
        <v>4.66</v>
      </c>
      <c r="U30" s="84">
        <v>5.92</v>
      </c>
      <c r="V30" s="85">
        <v>7.24</v>
      </c>
      <c r="W30" s="85">
        <v>8.02</v>
      </c>
      <c r="X30" s="85">
        <v>9.36</v>
      </c>
      <c r="Y30" s="85">
        <v>10.79</v>
      </c>
      <c r="Z30" s="85">
        <v>12.3</v>
      </c>
      <c r="AA30" s="72">
        <f t="shared" si="3"/>
        <v>38</v>
      </c>
      <c r="AB30" s="71"/>
      <c r="AC30" s="12"/>
      <c r="AD30" s="11"/>
      <c r="AE30" s="11"/>
      <c r="AF30" s="11"/>
    </row>
    <row r="31" spans="1:32" ht="15" customHeight="1">
      <c r="A31" s="71"/>
      <c r="B31" s="72">
        <f t="shared" si="0"/>
        <v>39</v>
      </c>
      <c r="C31" s="83">
        <v>3.41</v>
      </c>
      <c r="D31" s="83">
        <v>6.77</v>
      </c>
      <c r="E31" s="83">
        <v>10.3</v>
      </c>
      <c r="F31" s="83">
        <v>11.84</v>
      </c>
      <c r="G31" s="84">
        <v>15.14</v>
      </c>
      <c r="H31" s="85">
        <v>18.61</v>
      </c>
      <c r="I31" s="85">
        <v>20.7</v>
      </c>
      <c r="J31" s="85">
        <v>24.25</v>
      </c>
      <c r="K31" s="85">
        <v>27.97</v>
      </c>
      <c r="L31" s="85">
        <v>31.87</v>
      </c>
      <c r="M31" s="72">
        <f t="shared" si="1"/>
        <v>39</v>
      </c>
      <c r="N31" s="73"/>
      <c r="O31" s="74"/>
      <c r="P31" s="72">
        <f t="shared" si="2"/>
        <v>39</v>
      </c>
      <c r="Q31" s="83">
        <v>1.56</v>
      </c>
      <c r="R31" s="83">
        <v>3.08</v>
      </c>
      <c r="S31" s="83">
        <v>4.66</v>
      </c>
      <c r="T31" s="83">
        <v>4.8499999999999996</v>
      </c>
      <c r="U31" s="84">
        <v>6.18</v>
      </c>
      <c r="V31" s="85">
        <v>7.56</v>
      </c>
      <c r="W31" s="85">
        <v>8.39</v>
      </c>
      <c r="X31" s="85">
        <v>9.82</v>
      </c>
      <c r="Y31" s="85">
        <v>11.33</v>
      </c>
      <c r="Z31" s="85">
        <v>12.94</v>
      </c>
      <c r="AA31" s="72">
        <f t="shared" si="3"/>
        <v>39</v>
      </c>
      <c r="AB31" s="71"/>
      <c r="AC31" s="12"/>
      <c r="AD31" s="11"/>
      <c r="AE31" s="11"/>
      <c r="AF31" s="11"/>
    </row>
    <row r="32" spans="1:32" ht="15" customHeight="1">
      <c r="A32" s="71"/>
      <c r="B32" s="78">
        <f t="shared" si="0"/>
        <v>40</v>
      </c>
      <c r="C32" s="86">
        <v>3.61</v>
      </c>
      <c r="D32" s="86">
        <v>7.14</v>
      </c>
      <c r="E32" s="86">
        <v>10.86</v>
      </c>
      <c r="F32" s="86">
        <v>12.51</v>
      </c>
      <c r="G32" s="87">
        <v>16.010000000000002</v>
      </c>
      <c r="H32" s="88">
        <v>19.7</v>
      </c>
      <c r="I32" s="88">
        <v>21.89</v>
      </c>
      <c r="J32" s="88">
        <v>25.64</v>
      </c>
      <c r="K32" s="88">
        <v>29.58</v>
      </c>
      <c r="L32" s="88">
        <v>33.72</v>
      </c>
      <c r="M32" s="78">
        <f t="shared" si="1"/>
        <v>40</v>
      </c>
      <c r="N32" s="73"/>
      <c r="O32" s="74"/>
      <c r="P32" s="78">
        <f t="shared" si="2"/>
        <v>40</v>
      </c>
      <c r="Q32" s="86">
        <v>1.63</v>
      </c>
      <c r="R32" s="86">
        <v>3.2</v>
      </c>
      <c r="S32" s="86">
        <v>4.84</v>
      </c>
      <c r="T32" s="86">
        <v>5.05</v>
      </c>
      <c r="U32" s="87">
        <v>6.44</v>
      </c>
      <c r="V32" s="88">
        <v>7.91</v>
      </c>
      <c r="W32" s="88">
        <v>8.7899999999999991</v>
      </c>
      <c r="X32" s="88">
        <v>10.31</v>
      </c>
      <c r="Y32" s="88">
        <v>11.94</v>
      </c>
      <c r="Z32" s="88">
        <v>13.68</v>
      </c>
      <c r="AA32" s="78">
        <f t="shared" si="3"/>
        <v>40</v>
      </c>
      <c r="AB32" s="71"/>
      <c r="AC32" s="12"/>
      <c r="AD32" s="11"/>
      <c r="AE32" s="11"/>
      <c r="AF32" s="11"/>
    </row>
    <row r="33" spans="1:32" ht="15" customHeight="1">
      <c r="A33" s="71"/>
      <c r="B33" s="72">
        <f t="shared" si="0"/>
        <v>41</v>
      </c>
      <c r="C33" s="99">
        <v>3.78</v>
      </c>
      <c r="D33" s="99">
        <v>7.52</v>
      </c>
      <c r="E33" s="99">
        <v>11.47</v>
      </c>
      <c r="F33" s="99">
        <v>13.24</v>
      </c>
      <c r="G33" s="94">
        <v>16.96</v>
      </c>
      <c r="H33" s="100">
        <v>20.86</v>
      </c>
      <c r="I33" s="100">
        <v>23.15</v>
      </c>
      <c r="J33" s="100">
        <v>27.12</v>
      </c>
      <c r="K33" s="100">
        <v>31.3</v>
      </c>
      <c r="L33" s="100">
        <v>35.72</v>
      </c>
      <c r="M33" s="72">
        <f t="shared" si="1"/>
        <v>41</v>
      </c>
      <c r="N33" s="73"/>
      <c r="O33" s="74"/>
      <c r="P33" s="72">
        <f t="shared" si="2"/>
        <v>41</v>
      </c>
      <c r="Q33" s="99">
        <v>1.65</v>
      </c>
      <c r="R33" s="99">
        <v>3.29</v>
      </c>
      <c r="S33" s="99">
        <v>5.01</v>
      </c>
      <c r="T33" s="99">
        <v>5.25</v>
      </c>
      <c r="U33" s="94">
        <v>6.72</v>
      </c>
      <c r="V33" s="100">
        <v>8.2899999999999991</v>
      </c>
      <c r="W33" s="100">
        <v>9.24</v>
      </c>
      <c r="X33" s="100">
        <v>10.88</v>
      </c>
      <c r="Y33" s="100">
        <v>12.63</v>
      </c>
      <c r="Z33" s="100">
        <v>14.51</v>
      </c>
      <c r="AA33" s="72">
        <f t="shared" si="3"/>
        <v>41</v>
      </c>
      <c r="AB33" s="71"/>
      <c r="AC33" s="14"/>
      <c r="AD33" s="13"/>
      <c r="AE33" s="13"/>
      <c r="AF33" s="13"/>
    </row>
    <row r="34" spans="1:32" ht="15" customHeight="1">
      <c r="A34" s="71"/>
      <c r="B34" s="72">
        <f t="shared" si="0"/>
        <v>42</v>
      </c>
      <c r="C34" s="93">
        <v>4.0199999999999996</v>
      </c>
      <c r="D34" s="93">
        <v>7.99</v>
      </c>
      <c r="E34" s="93">
        <v>12.2</v>
      </c>
      <c r="F34" s="93">
        <v>14.08</v>
      </c>
      <c r="G34" s="94">
        <v>18</v>
      </c>
      <c r="H34" s="95">
        <v>22.11</v>
      </c>
      <c r="I34" s="95">
        <v>24.54</v>
      </c>
      <c r="J34" s="95">
        <v>28.76</v>
      </c>
      <c r="K34" s="95">
        <v>33.200000000000003</v>
      </c>
      <c r="L34" s="95">
        <v>37.93</v>
      </c>
      <c r="M34" s="72">
        <f t="shared" si="1"/>
        <v>42</v>
      </c>
      <c r="N34" s="73"/>
      <c r="O34" s="74"/>
      <c r="P34" s="72">
        <f t="shared" si="2"/>
        <v>42</v>
      </c>
      <c r="Q34" s="93">
        <v>1.75</v>
      </c>
      <c r="R34" s="93">
        <v>3.48</v>
      </c>
      <c r="S34" s="93">
        <v>5.3</v>
      </c>
      <c r="T34" s="93">
        <v>5.56</v>
      </c>
      <c r="U34" s="94">
        <v>7.14</v>
      </c>
      <c r="V34" s="95">
        <v>8.81</v>
      </c>
      <c r="W34" s="95">
        <v>9.84</v>
      </c>
      <c r="X34" s="95">
        <v>11.61</v>
      </c>
      <c r="Y34" s="95">
        <v>13.51</v>
      </c>
      <c r="Z34" s="95">
        <v>15.56</v>
      </c>
      <c r="AA34" s="72">
        <f t="shared" si="3"/>
        <v>42</v>
      </c>
      <c r="AB34" s="71"/>
      <c r="AC34" s="12"/>
      <c r="AD34" s="11"/>
      <c r="AE34" s="11"/>
      <c r="AF34" s="11"/>
    </row>
    <row r="35" spans="1:32" ht="15" customHeight="1">
      <c r="A35" s="71"/>
      <c r="B35" s="72">
        <f t="shared" si="0"/>
        <v>43</v>
      </c>
      <c r="C35" s="93">
        <v>4.28</v>
      </c>
      <c r="D35" s="93">
        <v>8.51</v>
      </c>
      <c r="E35" s="93">
        <v>12.99</v>
      </c>
      <c r="F35" s="93">
        <v>14.95</v>
      </c>
      <c r="G35" s="94">
        <v>19.079999999999998</v>
      </c>
      <c r="H35" s="95">
        <v>23.42</v>
      </c>
      <c r="I35" s="95">
        <v>26.01</v>
      </c>
      <c r="J35" s="95">
        <v>30.51</v>
      </c>
      <c r="K35" s="95">
        <v>35.270000000000003</v>
      </c>
      <c r="L35" s="95">
        <v>40.33</v>
      </c>
      <c r="M35" s="72">
        <f t="shared" si="1"/>
        <v>43</v>
      </c>
      <c r="N35" s="73"/>
      <c r="O35" s="74"/>
      <c r="P35" s="72">
        <f t="shared" si="2"/>
        <v>43</v>
      </c>
      <c r="Q35" s="93">
        <v>1.86</v>
      </c>
      <c r="R35" s="93">
        <v>3.69</v>
      </c>
      <c r="S35" s="93">
        <v>5.62</v>
      </c>
      <c r="T35" s="93">
        <v>5.91</v>
      </c>
      <c r="U35" s="94">
        <v>7.6</v>
      </c>
      <c r="V35" s="95">
        <v>9.4</v>
      </c>
      <c r="W35" s="95">
        <v>10.52</v>
      </c>
      <c r="X35" s="95">
        <v>12.44</v>
      </c>
      <c r="Y35" s="95">
        <v>14.52</v>
      </c>
      <c r="Z35" s="95">
        <v>16.77</v>
      </c>
      <c r="AA35" s="72">
        <f t="shared" si="3"/>
        <v>43</v>
      </c>
      <c r="AB35" s="71"/>
      <c r="AC35" s="12"/>
      <c r="AD35" s="11"/>
      <c r="AE35" s="11"/>
      <c r="AF35" s="11"/>
    </row>
    <row r="36" spans="1:32" ht="15" customHeight="1">
      <c r="A36" s="71"/>
      <c r="B36" s="72">
        <f t="shared" si="0"/>
        <v>44</v>
      </c>
      <c r="C36" s="93">
        <v>4.5599999999999996</v>
      </c>
      <c r="D36" s="93">
        <v>9.07</v>
      </c>
      <c r="E36" s="93">
        <v>13.78</v>
      </c>
      <c r="F36" s="93">
        <v>15.81</v>
      </c>
      <c r="G36" s="94">
        <v>20.18</v>
      </c>
      <c r="H36" s="95">
        <v>24.81</v>
      </c>
      <c r="I36" s="95">
        <v>27.59</v>
      </c>
      <c r="J36" s="95">
        <v>32.4</v>
      </c>
      <c r="K36" s="95">
        <v>37.51</v>
      </c>
      <c r="L36" s="95">
        <v>42.94</v>
      </c>
      <c r="M36" s="72">
        <f t="shared" si="1"/>
        <v>44</v>
      </c>
      <c r="N36" s="73"/>
      <c r="O36" s="74"/>
      <c r="P36" s="72">
        <f t="shared" si="2"/>
        <v>44</v>
      </c>
      <c r="Q36" s="93">
        <v>1.97</v>
      </c>
      <c r="R36" s="93">
        <v>3.92</v>
      </c>
      <c r="S36" s="93">
        <v>6</v>
      </c>
      <c r="T36" s="93">
        <v>6.32</v>
      </c>
      <c r="U36" s="94">
        <v>8.1300000000000008</v>
      </c>
      <c r="V36" s="95">
        <v>10.08</v>
      </c>
      <c r="W36" s="95">
        <v>11.31</v>
      </c>
      <c r="X36" s="95">
        <v>13.41</v>
      </c>
      <c r="Y36" s="95">
        <v>15.7</v>
      </c>
      <c r="Z36" s="95">
        <v>18.190000000000001</v>
      </c>
      <c r="AA36" s="72">
        <f t="shared" si="3"/>
        <v>44</v>
      </c>
      <c r="AB36" s="71"/>
      <c r="AC36" s="12"/>
      <c r="AD36" s="11"/>
      <c r="AE36" s="11"/>
      <c r="AF36" s="11"/>
    </row>
    <row r="37" spans="1:32" ht="15" customHeight="1">
      <c r="A37" s="71"/>
      <c r="B37" s="72">
        <f t="shared" si="0"/>
        <v>45</v>
      </c>
      <c r="C37" s="93">
        <v>4.88</v>
      </c>
      <c r="D37" s="93">
        <v>9.57</v>
      </c>
      <c r="E37" s="93">
        <v>14.5</v>
      </c>
      <c r="F37" s="93">
        <v>16.68</v>
      </c>
      <c r="G37" s="94">
        <v>21.33</v>
      </c>
      <c r="H37" s="95">
        <v>26.27</v>
      </c>
      <c r="I37" s="95">
        <v>29.28</v>
      </c>
      <c r="J37" s="95">
        <v>34.450000000000003</v>
      </c>
      <c r="K37" s="95">
        <v>39.950000000000003</v>
      </c>
      <c r="L37" s="95">
        <v>45.81</v>
      </c>
      <c r="M37" s="72">
        <f t="shared" si="1"/>
        <v>45</v>
      </c>
      <c r="N37" s="73"/>
      <c r="O37" s="74"/>
      <c r="P37" s="72">
        <f t="shared" si="2"/>
        <v>45</v>
      </c>
      <c r="Q37" s="93">
        <v>2.1</v>
      </c>
      <c r="R37" s="93">
        <v>4.2</v>
      </c>
      <c r="S37" s="93">
        <v>6.42</v>
      </c>
      <c r="T37" s="93">
        <v>6.78</v>
      </c>
      <c r="U37" s="94">
        <v>8.75</v>
      </c>
      <c r="V37" s="95">
        <v>10.88</v>
      </c>
      <c r="W37" s="95">
        <v>12.24</v>
      </c>
      <c r="X37" s="95">
        <v>14.56</v>
      </c>
      <c r="Y37" s="95">
        <v>17.079999999999998</v>
      </c>
      <c r="Z37" s="95">
        <v>19.850000000000001</v>
      </c>
      <c r="AA37" s="72">
        <f t="shared" si="3"/>
        <v>45</v>
      </c>
      <c r="AB37" s="71"/>
      <c r="AC37" s="12"/>
      <c r="AD37" s="11"/>
      <c r="AE37" s="11"/>
      <c r="AF37" s="11"/>
    </row>
    <row r="38" spans="1:32" ht="15" customHeight="1">
      <c r="A38" s="71"/>
      <c r="B38" s="79">
        <f t="shared" si="0"/>
        <v>46</v>
      </c>
      <c r="C38" s="101">
        <v>4.9800000000000004</v>
      </c>
      <c r="D38" s="101">
        <v>9.92</v>
      </c>
      <c r="E38" s="101">
        <v>15.16</v>
      </c>
      <c r="F38" s="101">
        <v>17.54</v>
      </c>
      <c r="G38" s="102">
        <v>22.54</v>
      </c>
      <c r="H38" s="103">
        <v>27.84</v>
      </c>
      <c r="I38" s="103">
        <v>31.12</v>
      </c>
      <c r="J38" s="103">
        <v>36.69</v>
      </c>
      <c r="K38" s="103">
        <v>42.63</v>
      </c>
      <c r="L38" s="103">
        <v>48.97</v>
      </c>
      <c r="M38" s="79">
        <f t="shared" si="1"/>
        <v>46</v>
      </c>
      <c r="N38" s="73"/>
      <c r="O38" s="74"/>
      <c r="P38" s="79">
        <f t="shared" si="2"/>
        <v>46</v>
      </c>
      <c r="Q38" s="101">
        <v>2.2599999999999998</v>
      </c>
      <c r="R38" s="101">
        <v>4.51</v>
      </c>
      <c r="S38" s="101">
        <v>6.93</v>
      </c>
      <c r="T38" s="101">
        <v>7.32</v>
      </c>
      <c r="U38" s="102">
        <v>9.48</v>
      </c>
      <c r="V38" s="103">
        <v>11.81</v>
      </c>
      <c r="W38" s="103">
        <v>13.32</v>
      </c>
      <c r="X38" s="103">
        <v>15.89</v>
      </c>
      <c r="Y38" s="103">
        <v>18.71</v>
      </c>
      <c r="Z38" s="103">
        <v>21.82</v>
      </c>
      <c r="AA38" s="79">
        <f t="shared" si="3"/>
        <v>46</v>
      </c>
      <c r="AB38" s="71"/>
      <c r="AC38" s="14"/>
      <c r="AD38" s="13"/>
      <c r="AE38" s="13"/>
      <c r="AF38" s="13"/>
    </row>
    <row r="39" spans="1:32" ht="15" customHeight="1">
      <c r="A39" s="71"/>
      <c r="B39" s="72">
        <f t="shared" si="0"/>
        <v>47</v>
      </c>
      <c r="C39" s="83">
        <v>5.34</v>
      </c>
      <c r="D39" s="83">
        <v>10.63</v>
      </c>
      <c r="E39" s="83">
        <v>16.260000000000002</v>
      </c>
      <c r="F39" s="83">
        <v>18.82</v>
      </c>
      <c r="G39" s="84">
        <v>24.2</v>
      </c>
      <c r="H39" s="85">
        <v>29.92</v>
      </c>
      <c r="I39" s="85">
        <v>33.46</v>
      </c>
      <c r="J39" s="85">
        <v>39.49</v>
      </c>
      <c r="K39" s="85">
        <v>45.91</v>
      </c>
      <c r="L39" s="85">
        <v>52.79</v>
      </c>
      <c r="M39" s="72">
        <f t="shared" si="1"/>
        <v>47</v>
      </c>
      <c r="N39" s="73"/>
      <c r="O39" s="74"/>
      <c r="P39" s="72">
        <f t="shared" si="2"/>
        <v>47</v>
      </c>
      <c r="Q39" s="83">
        <v>2.44</v>
      </c>
      <c r="R39" s="83">
        <v>4.88</v>
      </c>
      <c r="S39" s="83">
        <v>7.51</v>
      </c>
      <c r="T39" s="83">
        <v>7.96</v>
      </c>
      <c r="U39" s="84">
        <v>10.33</v>
      </c>
      <c r="V39" s="85">
        <v>12.91</v>
      </c>
      <c r="W39" s="85">
        <v>14.62</v>
      </c>
      <c r="X39" s="85">
        <v>17.489999999999998</v>
      </c>
      <c r="Y39" s="85">
        <v>20.64</v>
      </c>
      <c r="Z39" s="85">
        <v>24.11</v>
      </c>
      <c r="AA39" s="72">
        <f t="shared" si="3"/>
        <v>47</v>
      </c>
      <c r="AB39" s="71"/>
      <c r="AC39" s="12"/>
      <c r="AD39" s="11"/>
      <c r="AE39" s="11"/>
      <c r="AF39" s="11"/>
    </row>
    <row r="40" spans="1:32" ht="15" customHeight="1">
      <c r="A40" s="71"/>
      <c r="B40" s="72">
        <f t="shared" si="0"/>
        <v>48</v>
      </c>
      <c r="C40" s="83">
        <v>5.73</v>
      </c>
      <c r="D40" s="83">
        <v>11.42</v>
      </c>
      <c r="E40" s="83">
        <v>17.48</v>
      </c>
      <c r="F40" s="83">
        <v>20.25</v>
      </c>
      <c r="G40" s="84">
        <v>26.05</v>
      </c>
      <c r="H40" s="85">
        <v>32.229999999999997</v>
      </c>
      <c r="I40" s="85">
        <v>36.06</v>
      </c>
      <c r="J40" s="85">
        <v>42.59</v>
      </c>
      <c r="K40" s="85">
        <v>49.56</v>
      </c>
      <c r="L40" s="85">
        <v>57.02</v>
      </c>
      <c r="M40" s="72">
        <f t="shared" si="1"/>
        <v>48</v>
      </c>
      <c r="N40" s="73"/>
      <c r="O40" s="74"/>
      <c r="P40" s="72">
        <f t="shared" si="2"/>
        <v>48</v>
      </c>
      <c r="Q40" s="83">
        <v>2.65</v>
      </c>
      <c r="R40" s="83">
        <v>5.32</v>
      </c>
      <c r="S40" s="83">
        <v>8.1999999999999993</v>
      </c>
      <c r="T40" s="83">
        <v>8.7200000000000006</v>
      </c>
      <c r="U40" s="84">
        <v>11.34</v>
      </c>
      <c r="V40" s="85">
        <v>14.22</v>
      </c>
      <c r="W40" s="85">
        <v>16.14</v>
      </c>
      <c r="X40" s="85">
        <v>19.350000000000001</v>
      </c>
      <c r="Y40" s="85">
        <v>22.9</v>
      </c>
      <c r="Z40" s="85">
        <v>26.8</v>
      </c>
      <c r="AA40" s="72">
        <f t="shared" si="3"/>
        <v>48</v>
      </c>
      <c r="AB40" s="71"/>
      <c r="AC40" s="12"/>
      <c r="AD40" s="11"/>
      <c r="AE40" s="11"/>
      <c r="AF40" s="11"/>
    </row>
    <row r="41" spans="1:32" ht="15" customHeight="1">
      <c r="A41" s="71"/>
      <c r="B41" s="72">
        <f t="shared" si="0"/>
        <v>49</v>
      </c>
      <c r="C41" s="83">
        <v>6.17</v>
      </c>
      <c r="D41" s="83">
        <v>12.29</v>
      </c>
      <c r="E41" s="83">
        <v>18.82</v>
      </c>
      <c r="F41" s="83">
        <v>21.82</v>
      </c>
      <c r="G41" s="84">
        <v>28.1</v>
      </c>
      <c r="H41" s="85">
        <v>34.799999999999997</v>
      </c>
      <c r="I41" s="85">
        <v>38.97</v>
      </c>
      <c r="J41" s="85">
        <v>46.05</v>
      </c>
      <c r="K41" s="85">
        <v>53.63</v>
      </c>
      <c r="L41" s="85">
        <v>61.74</v>
      </c>
      <c r="M41" s="72">
        <f t="shared" si="1"/>
        <v>49</v>
      </c>
      <c r="N41" s="73"/>
      <c r="O41" s="74"/>
      <c r="P41" s="72">
        <f t="shared" si="2"/>
        <v>49</v>
      </c>
      <c r="Q41" s="83">
        <v>2.9</v>
      </c>
      <c r="R41" s="83">
        <v>5.83</v>
      </c>
      <c r="S41" s="83">
        <v>9.0299999999999994</v>
      </c>
      <c r="T41" s="83">
        <v>9.6300000000000008</v>
      </c>
      <c r="U41" s="84">
        <v>12.56</v>
      </c>
      <c r="V41" s="85">
        <v>15.77</v>
      </c>
      <c r="W41" s="85">
        <v>17.940000000000001</v>
      </c>
      <c r="X41" s="85">
        <v>21.55</v>
      </c>
      <c r="Y41" s="85">
        <v>25.54</v>
      </c>
      <c r="Z41" s="85">
        <v>29.93</v>
      </c>
      <c r="AA41" s="72">
        <f t="shared" si="3"/>
        <v>49</v>
      </c>
      <c r="AB41" s="71"/>
      <c r="AC41" s="12"/>
      <c r="AD41" s="11"/>
      <c r="AE41" s="11"/>
      <c r="AF41" s="11"/>
    </row>
    <row r="42" spans="1:32" ht="15" customHeight="1">
      <c r="A42" s="71"/>
      <c r="B42" s="78">
        <f t="shared" si="0"/>
        <v>50</v>
      </c>
      <c r="C42" s="86">
        <v>6.65</v>
      </c>
      <c r="D42" s="86">
        <v>13.27</v>
      </c>
      <c r="E42" s="86">
        <v>20.329999999999998</v>
      </c>
      <c r="F42" s="86">
        <v>23.58</v>
      </c>
      <c r="G42" s="87">
        <v>30.38</v>
      </c>
      <c r="H42" s="88">
        <v>37.65</v>
      </c>
      <c r="I42" s="88">
        <v>42.2</v>
      </c>
      <c r="J42" s="88">
        <v>49.9</v>
      </c>
      <c r="K42" s="88">
        <v>58.15</v>
      </c>
      <c r="L42" s="88">
        <v>66.989999999999995</v>
      </c>
      <c r="M42" s="78">
        <f t="shared" si="1"/>
        <v>50</v>
      </c>
      <c r="N42" s="73"/>
      <c r="O42" s="74"/>
      <c r="P42" s="78">
        <f t="shared" si="2"/>
        <v>50</v>
      </c>
      <c r="Q42" s="86">
        <v>3.2</v>
      </c>
      <c r="R42" s="86">
        <v>6.46</v>
      </c>
      <c r="S42" s="86">
        <v>10.01</v>
      </c>
      <c r="T42" s="86">
        <v>10.7</v>
      </c>
      <c r="U42" s="87">
        <v>13.98</v>
      </c>
      <c r="V42" s="88">
        <v>17.600000000000001</v>
      </c>
      <c r="W42" s="88">
        <v>20.059999999999999</v>
      </c>
      <c r="X42" s="88">
        <v>24.12</v>
      </c>
      <c r="Y42" s="88">
        <v>28.61</v>
      </c>
      <c r="Z42" s="88">
        <v>33.549999999999997</v>
      </c>
      <c r="AA42" s="78">
        <f t="shared" si="3"/>
        <v>50</v>
      </c>
      <c r="AB42" s="71"/>
      <c r="AC42" s="12"/>
      <c r="AD42" s="11"/>
      <c r="AE42" s="11"/>
      <c r="AF42" s="11"/>
    </row>
    <row r="43" spans="1:32" ht="15" customHeight="1">
      <c r="A43" s="71"/>
      <c r="B43" s="72">
        <f t="shared" si="0"/>
        <v>51</v>
      </c>
      <c r="C43" s="99">
        <v>7.19</v>
      </c>
      <c r="D43" s="99">
        <v>14.35</v>
      </c>
      <c r="E43" s="99">
        <v>22.01</v>
      </c>
      <c r="F43" s="99">
        <v>25.55</v>
      </c>
      <c r="G43" s="94">
        <v>32.93</v>
      </c>
      <c r="H43" s="100">
        <v>40.840000000000003</v>
      </c>
      <c r="I43" s="100">
        <v>45.8</v>
      </c>
      <c r="J43" s="100">
        <v>54.2</v>
      </c>
      <c r="K43" s="100">
        <v>63.19</v>
      </c>
      <c r="L43" s="100">
        <v>72.86</v>
      </c>
      <c r="M43" s="72">
        <f t="shared" si="1"/>
        <v>51</v>
      </c>
      <c r="N43" s="73"/>
      <c r="O43" s="74"/>
      <c r="P43" s="72">
        <f t="shared" si="2"/>
        <v>51</v>
      </c>
      <c r="Q43" s="99">
        <v>3.56</v>
      </c>
      <c r="R43" s="99">
        <v>7.2</v>
      </c>
      <c r="S43" s="99">
        <v>11.18</v>
      </c>
      <c r="T43" s="99">
        <v>11.97</v>
      </c>
      <c r="U43" s="94">
        <v>15.66</v>
      </c>
      <c r="V43" s="100">
        <v>19.75</v>
      </c>
      <c r="W43" s="100">
        <v>22.51</v>
      </c>
      <c r="X43" s="100">
        <v>27.1</v>
      </c>
      <c r="Y43" s="100">
        <v>32.14</v>
      </c>
      <c r="Z43" s="100">
        <v>37.69</v>
      </c>
      <c r="AA43" s="72">
        <f t="shared" si="3"/>
        <v>51</v>
      </c>
      <c r="AB43" s="71"/>
      <c r="AC43" s="14"/>
      <c r="AD43" s="13"/>
      <c r="AE43" s="13"/>
      <c r="AF43" s="13"/>
    </row>
    <row r="44" spans="1:32" ht="15" customHeight="1">
      <c r="A44" s="71"/>
      <c r="B44" s="72">
        <f t="shared" si="0"/>
        <v>52</v>
      </c>
      <c r="C44" s="93">
        <v>7.8</v>
      </c>
      <c r="D44" s="93">
        <v>15.57</v>
      </c>
      <c r="E44" s="93">
        <v>23.88</v>
      </c>
      <c r="F44" s="93">
        <v>27.75</v>
      </c>
      <c r="G44" s="94">
        <v>35.79</v>
      </c>
      <c r="H44" s="99">
        <v>44.4</v>
      </c>
      <c r="I44" s="100">
        <v>49.83</v>
      </c>
      <c r="J44" s="100">
        <v>59</v>
      </c>
      <c r="K44" s="100">
        <v>68.819999999999993</v>
      </c>
      <c r="L44" s="100">
        <v>79.38</v>
      </c>
      <c r="M44" s="72">
        <f t="shared" si="1"/>
        <v>52</v>
      </c>
      <c r="N44" s="73"/>
      <c r="O44" s="74"/>
      <c r="P44" s="72">
        <f t="shared" si="2"/>
        <v>52</v>
      </c>
      <c r="Q44" s="93">
        <v>4</v>
      </c>
      <c r="R44" s="93">
        <v>8.07</v>
      </c>
      <c r="S44" s="93">
        <v>12.55</v>
      </c>
      <c r="T44" s="93">
        <v>13.45</v>
      </c>
      <c r="U44" s="94">
        <v>17.63</v>
      </c>
      <c r="V44" s="99">
        <v>22.22</v>
      </c>
      <c r="W44" s="100">
        <v>25.34</v>
      </c>
      <c r="X44" s="100">
        <v>30.51</v>
      </c>
      <c r="Y44" s="100">
        <v>36.17</v>
      </c>
      <c r="Z44" s="100">
        <v>42.39</v>
      </c>
      <c r="AA44" s="72">
        <f t="shared" si="3"/>
        <v>52</v>
      </c>
      <c r="AB44" s="71"/>
      <c r="AC44" s="12"/>
      <c r="AD44" s="11"/>
      <c r="AE44" s="11"/>
      <c r="AF44" s="11"/>
    </row>
    <row r="45" spans="1:32" ht="15" customHeight="1">
      <c r="A45" s="71"/>
      <c r="B45" s="72">
        <f t="shared" si="0"/>
        <v>53</v>
      </c>
      <c r="C45" s="99">
        <v>8.4700000000000006</v>
      </c>
      <c r="D45" s="99">
        <v>16.93</v>
      </c>
      <c r="E45" s="99">
        <v>25.99</v>
      </c>
      <c r="F45" s="99">
        <v>30.2</v>
      </c>
      <c r="G45" s="99">
        <v>38.979999999999997</v>
      </c>
      <c r="H45" s="100">
        <v>48.39</v>
      </c>
      <c r="I45" s="100">
        <v>54.32</v>
      </c>
      <c r="J45" s="100">
        <v>64.349999999999994</v>
      </c>
      <c r="K45" s="100">
        <v>75.12</v>
      </c>
      <c r="L45" s="100">
        <v>86.68</v>
      </c>
      <c r="M45" s="72">
        <f t="shared" si="1"/>
        <v>53</v>
      </c>
      <c r="N45" s="73"/>
      <c r="O45" s="74"/>
      <c r="P45" s="72">
        <f t="shared" si="2"/>
        <v>53</v>
      </c>
      <c r="Q45" s="99">
        <v>4.5</v>
      </c>
      <c r="R45" s="99">
        <v>9.08</v>
      </c>
      <c r="S45" s="99">
        <v>14.14</v>
      </c>
      <c r="T45" s="99">
        <v>15.17</v>
      </c>
      <c r="U45" s="99">
        <v>19.88</v>
      </c>
      <c r="V45" s="100">
        <v>25.06</v>
      </c>
      <c r="W45" s="100">
        <v>28.57</v>
      </c>
      <c r="X45" s="100">
        <v>34.369999999999997</v>
      </c>
      <c r="Y45" s="100">
        <v>40.729999999999997</v>
      </c>
      <c r="Z45" s="100">
        <v>47.69</v>
      </c>
      <c r="AA45" s="72">
        <f t="shared" si="3"/>
        <v>53</v>
      </c>
      <c r="AB45" s="71"/>
      <c r="AC45" s="12"/>
      <c r="AD45" s="11"/>
      <c r="AE45" s="11"/>
      <c r="AF45" s="11"/>
    </row>
    <row r="46" spans="1:32" ht="15" customHeight="1">
      <c r="A46" s="71"/>
      <c r="B46" s="72">
        <f t="shared" si="0"/>
        <v>54</v>
      </c>
      <c r="C46" s="99">
        <v>9.23</v>
      </c>
      <c r="D46" s="99">
        <v>18.45</v>
      </c>
      <c r="E46" s="99">
        <v>28.34</v>
      </c>
      <c r="F46" s="99">
        <v>32.96</v>
      </c>
      <c r="G46" s="100">
        <v>42.55</v>
      </c>
      <c r="H46" s="100">
        <v>52.85</v>
      </c>
      <c r="I46" s="100">
        <v>59.36</v>
      </c>
      <c r="J46" s="100">
        <v>70.349999999999994</v>
      </c>
      <c r="K46" s="100">
        <v>82.14</v>
      </c>
      <c r="L46" s="100">
        <v>94.8</v>
      </c>
      <c r="M46" s="72">
        <f t="shared" si="1"/>
        <v>54</v>
      </c>
      <c r="N46" s="73"/>
      <c r="O46" s="74"/>
      <c r="P46" s="72">
        <f t="shared" si="2"/>
        <v>54</v>
      </c>
      <c r="Q46" s="99">
        <v>5.08</v>
      </c>
      <c r="R46" s="99">
        <v>10.26</v>
      </c>
      <c r="S46" s="99">
        <v>15.98</v>
      </c>
      <c r="T46" s="99">
        <v>17.13</v>
      </c>
      <c r="U46" s="100">
        <v>22.45</v>
      </c>
      <c r="V46" s="100">
        <v>28.29</v>
      </c>
      <c r="W46" s="100">
        <v>32.229999999999997</v>
      </c>
      <c r="X46" s="100">
        <v>38.729999999999997</v>
      </c>
      <c r="Y46" s="100">
        <v>45.84</v>
      </c>
      <c r="Z46" s="100">
        <v>53.61</v>
      </c>
      <c r="AA46" s="72">
        <f t="shared" si="3"/>
        <v>54</v>
      </c>
      <c r="AB46" s="71"/>
      <c r="AC46" s="12"/>
      <c r="AD46" s="11"/>
      <c r="AE46" s="11"/>
      <c r="AF46" s="11"/>
    </row>
    <row r="47" spans="1:32" ht="15" customHeight="1">
      <c r="A47" s="71"/>
      <c r="B47" s="78">
        <f t="shared" si="0"/>
        <v>55</v>
      </c>
      <c r="C47" s="99">
        <v>10.08</v>
      </c>
      <c r="D47" s="99">
        <v>20.16</v>
      </c>
      <c r="E47" s="99">
        <v>30.98</v>
      </c>
      <c r="F47" s="99">
        <v>36.04</v>
      </c>
      <c r="G47" s="100">
        <v>46.55</v>
      </c>
      <c r="H47" s="100">
        <v>57.84</v>
      </c>
      <c r="I47" s="100">
        <v>64.989999999999995</v>
      </c>
      <c r="J47" s="100">
        <v>77.040000000000006</v>
      </c>
      <c r="K47" s="100">
        <v>89.97</v>
      </c>
      <c r="L47" s="100">
        <v>103.83</v>
      </c>
      <c r="M47" s="78">
        <f t="shared" si="1"/>
        <v>55</v>
      </c>
      <c r="N47" s="73"/>
      <c r="O47" s="74"/>
      <c r="P47" s="78">
        <f t="shared" si="2"/>
        <v>55</v>
      </c>
      <c r="Q47" s="99">
        <v>5.75</v>
      </c>
      <c r="R47" s="99">
        <v>11.61</v>
      </c>
      <c r="S47" s="99">
        <v>18.07</v>
      </c>
      <c r="T47" s="99">
        <v>19.36</v>
      </c>
      <c r="U47" s="100">
        <v>25.35</v>
      </c>
      <c r="V47" s="100">
        <v>31.91</v>
      </c>
      <c r="W47" s="100">
        <v>36.32</v>
      </c>
      <c r="X47" s="100">
        <v>43.6</v>
      </c>
      <c r="Y47" s="100">
        <v>51.53</v>
      </c>
      <c r="Z47" s="100">
        <v>60.2</v>
      </c>
      <c r="AA47" s="78">
        <f t="shared" si="3"/>
        <v>55</v>
      </c>
      <c r="AB47" s="71"/>
      <c r="AC47" s="12"/>
      <c r="AD47" s="11"/>
      <c r="AE47" s="11"/>
      <c r="AF47" s="11"/>
    </row>
    <row r="48" spans="1:32" ht="15" customHeight="1">
      <c r="A48" s="71"/>
      <c r="B48" s="72">
        <v>56</v>
      </c>
      <c r="C48" s="101">
        <v>11.04</v>
      </c>
      <c r="D48" s="101">
        <v>22.08</v>
      </c>
      <c r="E48" s="101">
        <v>33.93</v>
      </c>
      <c r="F48" s="101">
        <v>39.49</v>
      </c>
      <c r="G48" s="102">
        <v>51.03</v>
      </c>
      <c r="H48" s="103">
        <v>63.44</v>
      </c>
      <c r="I48" s="103">
        <v>71.290000000000006</v>
      </c>
      <c r="J48" s="103">
        <v>84.52</v>
      </c>
      <c r="K48" s="103">
        <v>98.68</v>
      </c>
      <c r="L48" s="103">
        <v>113.85</v>
      </c>
      <c r="M48" s="72">
        <v>56</v>
      </c>
      <c r="N48" s="73"/>
      <c r="O48" s="74"/>
      <c r="P48" s="72">
        <v>56</v>
      </c>
      <c r="Q48" s="101">
        <v>6.49</v>
      </c>
      <c r="R48" s="101">
        <v>13.13</v>
      </c>
      <c r="S48" s="101">
        <v>20.420000000000002</v>
      </c>
      <c r="T48" s="101">
        <v>21.86</v>
      </c>
      <c r="U48" s="102">
        <v>28.59</v>
      </c>
      <c r="V48" s="103">
        <v>35.96</v>
      </c>
      <c r="W48" s="103">
        <v>40.869999999999997</v>
      </c>
      <c r="X48" s="103">
        <v>49</v>
      </c>
      <c r="Y48" s="103">
        <v>57.86</v>
      </c>
      <c r="Z48" s="103">
        <v>67.510000000000005</v>
      </c>
      <c r="AA48" s="72">
        <v>56</v>
      </c>
      <c r="AB48" s="71"/>
      <c r="AC48" s="14"/>
      <c r="AD48" s="13"/>
      <c r="AE48" s="13"/>
      <c r="AF48" s="13"/>
    </row>
    <row r="49" spans="1:32" ht="15" customHeight="1">
      <c r="A49" s="71"/>
      <c r="B49" s="72">
        <f t="shared" ref="B49:B57" si="4">+B48+1</f>
        <v>57</v>
      </c>
      <c r="C49" s="83">
        <v>12.12</v>
      </c>
      <c r="D49" s="83">
        <v>24.24</v>
      </c>
      <c r="E49" s="83">
        <v>37.26</v>
      </c>
      <c r="F49" s="83">
        <v>43.38</v>
      </c>
      <c r="G49" s="84">
        <v>56.06</v>
      </c>
      <c r="H49" s="85">
        <v>69.7</v>
      </c>
      <c r="I49" s="85">
        <v>78.33</v>
      </c>
      <c r="J49" s="85">
        <v>92.85</v>
      </c>
      <c r="K49" s="85">
        <v>108.35</v>
      </c>
      <c r="L49" s="85">
        <v>124.92</v>
      </c>
      <c r="M49" s="72">
        <f t="shared" ref="M49:M57" si="5">+M48+1</f>
        <v>57</v>
      </c>
      <c r="N49" s="73"/>
      <c r="O49" s="74"/>
      <c r="P49" s="72">
        <f t="shared" ref="P49:P57" si="6">+P48+1</f>
        <v>57</v>
      </c>
      <c r="Q49" s="83">
        <v>7.35</v>
      </c>
      <c r="R49" s="83">
        <v>14.83</v>
      </c>
      <c r="S49" s="83">
        <v>23.04</v>
      </c>
      <c r="T49" s="83">
        <v>24.65</v>
      </c>
      <c r="U49" s="84">
        <v>32.19</v>
      </c>
      <c r="V49" s="85">
        <v>40.44</v>
      </c>
      <c r="W49" s="85">
        <v>45.91</v>
      </c>
      <c r="X49" s="85">
        <v>54.98</v>
      </c>
      <c r="Y49" s="85">
        <v>64.86</v>
      </c>
      <c r="Z49" s="85">
        <v>75.599999999999994</v>
      </c>
      <c r="AA49" s="72">
        <f t="shared" ref="AA49:AA57" si="7">+AA48+1</f>
        <v>57</v>
      </c>
      <c r="AB49" s="71"/>
      <c r="AC49" s="12"/>
      <c r="AD49" s="11"/>
      <c r="AE49" s="11"/>
      <c r="AF49" s="11"/>
    </row>
    <row r="50" spans="1:32" ht="15" customHeight="1">
      <c r="A50" s="71"/>
      <c r="B50" s="72">
        <f t="shared" si="4"/>
        <v>58</v>
      </c>
      <c r="C50" s="83">
        <v>13.32</v>
      </c>
      <c r="D50" s="83">
        <v>26.66</v>
      </c>
      <c r="E50" s="83">
        <v>41.01</v>
      </c>
      <c r="F50" s="83">
        <v>47.74</v>
      </c>
      <c r="G50" s="84">
        <v>61.71</v>
      </c>
      <c r="H50" s="85">
        <v>76.72</v>
      </c>
      <c r="I50" s="85">
        <v>86.18</v>
      </c>
      <c r="J50" s="85">
        <v>102.09</v>
      </c>
      <c r="K50" s="85">
        <v>119.04</v>
      </c>
      <c r="L50" s="85">
        <v>137.06</v>
      </c>
      <c r="M50" s="72">
        <f t="shared" si="5"/>
        <v>58</v>
      </c>
      <c r="N50" s="73"/>
      <c r="O50" s="74"/>
      <c r="P50" s="72">
        <f t="shared" si="6"/>
        <v>58</v>
      </c>
      <c r="Q50" s="83">
        <v>8.2899999999999991</v>
      </c>
      <c r="R50" s="83">
        <v>16.72</v>
      </c>
      <c r="S50" s="83">
        <v>25.95</v>
      </c>
      <c r="T50" s="83">
        <v>27.73</v>
      </c>
      <c r="U50" s="84">
        <v>36.18</v>
      </c>
      <c r="V50" s="85">
        <v>45.39</v>
      </c>
      <c r="W50" s="85">
        <v>51.48</v>
      </c>
      <c r="X50" s="85">
        <v>61.6</v>
      </c>
      <c r="Y50" s="85">
        <v>72.59</v>
      </c>
      <c r="Z50" s="85">
        <v>84.54</v>
      </c>
      <c r="AA50" s="72">
        <f t="shared" si="7"/>
        <v>58</v>
      </c>
      <c r="AB50" s="71"/>
      <c r="AC50" s="12"/>
      <c r="AD50" s="15"/>
      <c r="AE50" s="15"/>
      <c r="AF50" s="15"/>
    </row>
    <row r="51" spans="1:32" ht="15" customHeight="1">
      <c r="A51" s="71"/>
      <c r="B51" s="72">
        <f t="shared" si="4"/>
        <v>59</v>
      </c>
      <c r="C51" s="83">
        <v>14.69</v>
      </c>
      <c r="D51" s="83">
        <v>29.4</v>
      </c>
      <c r="E51" s="83">
        <v>45.21</v>
      </c>
      <c r="F51" s="83">
        <v>52.65</v>
      </c>
      <c r="G51" s="84">
        <v>68.040000000000006</v>
      </c>
      <c r="H51" s="85">
        <v>84.53</v>
      </c>
      <c r="I51" s="85">
        <v>94.89</v>
      </c>
      <c r="J51" s="85">
        <v>112.29</v>
      </c>
      <c r="K51" s="85">
        <v>130.75</v>
      </c>
      <c r="L51" s="85">
        <v>150.30000000000001</v>
      </c>
      <c r="M51" s="72">
        <f t="shared" si="5"/>
        <v>59</v>
      </c>
      <c r="N51" s="73"/>
      <c r="O51" s="74"/>
      <c r="P51" s="72">
        <f t="shared" si="6"/>
        <v>59</v>
      </c>
      <c r="Q51" s="83">
        <v>9.34</v>
      </c>
      <c r="R51" s="83">
        <v>18.809999999999999</v>
      </c>
      <c r="S51" s="83">
        <v>29.17</v>
      </c>
      <c r="T51" s="83">
        <v>31.13</v>
      </c>
      <c r="U51" s="84">
        <v>40.590000000000003</v>
      </c>
      <c r="V51" s="85">
        <v>50.87</v>
      </c>
      <c r="W51" s="85">
        <v>57.65</v>
      </c>
      <c r="X51" s="85">
        <v>68.92</v>
      </c>
      <c r="Y51" s="85">
        <v>81.150000000000006</v>
      </c>
      <c r="Z51" s="85">
        <v>94.42</v>
      </c>
      <c r="AA51" s="72">
        <f t="shared" si="7"/>
        <v>59</v>
      </c>
      <c r="AB51" s="71"/>
      <c r="AC51" s="12"/>
      <c r="AD51" s="15"/>
      <c r="AE51" s="15"/>
      <c r="AF51" s="15"/>
    </row>
    <row r="52" spans="1:32" ht="15" customHeight="1">
      <c r="A52" s="71"/>
      <c r="B52" s="78">
        <f t="shared" si="4"/>
        <v>60</v>
      </c>
      <c r="C52" s="86">
        <v>16.23</v>
      </c>
      <c r="D52" s="86">
        <v>32.479999999999997</v>
      </c>
      <c r="E52" s="86">
        <v>49.95</v>
      </c>
      <c r="F52" s="86">
        <v>58.13</v>
      </c>
      <c r="G52" s="87">
        <v>75.08</v>
      </c>
      <c r="H52" s="88">
        <v>93.2</v>
      </c>
      <c r="I52" s="88">
        <v>104.49</v>
      </c>
      <c r="J52" s="88">
        <v>123.46</v>
      </c>
      <c r="K52" s="88">
        <v>143.49</v>
      </c>
      <c r="L52" s="88">
        <v>164.62</v>
      </c>
      <c r="M52" s="78">
        <f t="shared" si="5"/>
        <v>60</v>
      </c>
      <c r="N52" s="73"/>
      <c r="O52" s="74"/>
      <c r="P52" s="78">
        <f t="shared" si="6"/>
        <v>60</v>
      </c>
      <c r="Q52" s="86">
        <v>10.5</v>
      </c>
      <c r="R52" s="86">
        <v>21.13</v>
      </c>
      <c r="S52" s="86">
        <v>32.74</v>
      </c>
      <c r="T52" s="86">
        <v>34.909999999999997</v>
      </c>
      <c r="U52" s="87">
        <v>45.47</v>
      </c>
      <c r="V52" s="88">
        <v>56.95</v>
      </c>
      <c r="W52" s="88">
        <v>64.5</v>
      </c>
      <c r="X52" s="88">
        <v>77.040000000000006</v>
      </c>
      <c r="Y52" s="88">
        <v>90.63</v>
      </c>
      <c r="Z52" s="88">
        <v>105.34</v>
      </c>
      <c r="AA52" s="78">
        <f t="shared" si="7"/>
        <v>60</v>
      </c>
      <c r="AB52" s="71"/>
      <c r="AC52" s="12"/>
      <c r="AD52" s="15"/>
      <c r="AE52" s="15"/>
      <c r="AF52" s="15"/>
    </row>
    <row r="53" spans="1:32" ht="15" customHeight="1">
      <c r="A53" s="71"/>
      <c r="B53" s="72">
        <f t="shared" si="4"/>
        <v>61</v>
      </c>
      <c r="C53" s="99">
        <v>17.97</v>
      </c>
      <c r="D53" s="99">
        <v>35.94</v>
      </c>
      <c r="E53" s="99">
        <v>55.24</v>
      </c>
      <c r="F53" s="99">
        <v>64.239999999999995</v>
      </c>
      <c r="G53" s="94">
        <v>82.87</v>
      </c>
      <c r="H53" s="100">
        <v>102.72</v>
      </c>
      <c r="I53" s="100">
        <v>114.96</v>
      </c>
      <c r="J53" s="100">
        <v>135.57</v>
      </c>
      <c r="K53" s="100">
        <v>157.24</v>
      </c>
      <c r="L53" s="104">
        <v>0</v>
      </c>
      <c r="M53" s="72">
        <f t="shared" si="5"/>
        <v>61</v>
      </c>
      <c r="N53" s="73"/>
      <c r="O53" s="74"/>
      <c r="P53" s="72">
        <f t="shared" si="6"/>
        <v>61</v>
      </c>
      <c r="Q53" s="99">
        <v>11.77</v>
      </c>
      <c r="R53" s="99">
        <v>23.7</v>
      </c>
      <c r="S53" s="99">
        <v>36.700000000000003</v>
      </c>
      <c r="T53" s="99">
        <v>39.1</v>
      </c>
      <c r="U53" s="94">
        <v>50.9</v>
      </c>
      <c r="V53" s="100">
        <v>63.71</v>
      </c>
      <c r="W53" s="100">
        <v>72.099999999999994</v>
      </c>
      <c r="X53" s="100">
        <v>86.06</v>
      </c>
      <c r="Y53" s="100">
        <v>101.13</v>
      </c>
      <c r="Z53" s="104">
        <v>0</v>
      </c>
      <c r="AA53" s="72">
        <f t="shared" si="7"/>
        <v>61</v>
      </c>
      <c r="AB53" s="71"/>
      <c r="AC53" s="17"/>
      <c r="AD53" s="16"/>
      <c r="AE53" s="16"/>
      <c r="AF53" s="16"/>
    </row>
    <row r="54" spans="1:32" ht="15" customHeight="1">
      <c r="A54" s="71"/>
      <c r="B54" s="72">
        <f t="shared" si="4"/>
        <v>62</v>
      </c>
      <c r="C54" s="99">
        <v>19.91</v>
      </c>
      <c r="D54" s="99">
        <v>39.79</v>
      </c>
      <c r="E54" s="99">
        <v>61.1</v>
      </c>
      <c r="F54" s="99">
        <v>70.95</v>
      </c>
      <c r="G54" s="94">
        <v>91.4</v>
      </c>
      <c r="H54" s="100">
        <v>113.07</v>
      </c>
      <c r="I54" s="100">
        <v>126.28</v>
      </c>
      <c r="J54" s="100">
        <v>148.58000000000001</v>
      </c>
      <c r="K54" s="104">
        <v>0</v>
      </c>
      <c r="L54" s="104">
        <v>0</v>
      </c>
      <c r="M54" s="72">
        <f t="shared" si="5"/>
        <v>62</v>
      </c>
      <c r="N54" s="73"/>
      <c r="O54" s="74"/>
      <c r="P54" s="72">
        <f t="shared" si="6"/>
        <v>62</v>
      </c>
      <c r="Q54" s="99">
        <v>13.21</v>
      </c>
      <c r="R54" s="99">
        <v>26.57</v>
      </c>
      <c r="S54" s="99">
        <v>41.1</v>
      </c>
      <c r="T54" s="99">
        <v>43.78</v>
      </c>
      <c r="U54" s="94">
        <v>56.96</v>
      </c>
      <c r="V54" s="100">
        <v>71.25</v>
      </c>
      <c r="W54" s="100">
        <v>80.56</v>
      </c>
      <c r="X54" s="100">
        <v>96.06</v>
      </c>
      <c r="Y54" s="104">
        <v>0</v>
      </c>
      <c r="Z54" s="104">
        <v>0</v>
      </c>
      <c r="AA54" s="72">
        <f t="shared" si="7"/>
        <v>62</v>
      </c>
      <c r="AB54" s="71"/>
    </row>
    <row r="55" spans="1:32" ht="15" customHeight="1">
      <c r="A55" s="71"/>
      <c r="B55" s="72">
        <f t="shared" si="4"/>
        <v>63</v>
      </c>
      <c r="C55" s="99">
        <v>22.05</v>
      </c>
      <c r="D55" s="99">
        <v>44.04</v>
      </c>
      <c r="E55" s="99">
        <v>67.510000000000005</v>
      </c>
      <c r="F55" s="99">
        <v>78.28</v>
      </c>
      <c r="G55" s="94">
        <v>100.61</v>
      </c>
      <c r="H55" s="100">
        <v>124.19</v>
      </c>
      <c r="I55" s="100">
        <v>138.38</v>
      </c>
      <c r="J55" s="104">
        <v>0</v>
      </c>
      <c r="K55" s="104">
        <v>0</v>
      </c>
      <c r="L55" s="104">
        <v>0</v>
      </c>
      <c r="M55" s="72">
        <f t="shared" si="5"/>
        <v>63</v>
      </c>
      <c r="N55" s="73"/>
      <c r="O55" s="74"/>
      <c r="P55" s="72">
        <f t="shared" si="6"/>
        <v>63</v>
      </c>
      <c r="Q55" s="99">
        <v>14.81</v>
      </c>
      <c r="R55" s="99">
        <v>29.78</v>
      </c>
      <c r="S55" s="99">
        <v>46.06</v>
      </c>
      <c r="T55" s="99">
        <v>49.03</v>
      </c>
      <c r="U55" s="94">
        <v>63.75</v>
      </c>
      <c r="V55" s="100">
        <v>79.680000000000007</v>
      </c>
      <c r="W55" s="100">
        <v>89.99</v>
      </c>
      <c r="X55" s="104">
        <v>0</v>
      </c>
      <c r="Y55" s="104">
        <v>0</v>
      </c>
      <c r="Z55" s="104">
        <v>0</v>
      </c>
      <c r="AA55" s="72">
        <f t="shared" si="7"/>
        <v>63</v>
      </c>
      <c r="AB55" s="71"/>
    </row>
    <row r="56" spans="1:32" ht="15" customHeight="1">
      <c r="A56" s="71"/>
      <c r="B56" s="72">
        <f t="shared" si="4"/>
        <v>64</v>
      </c>
      <c r="C56" s="99">
        <v>24.4</v>
      </c>
      <c r="D56" s="99">
        <v>48.66</v>
      </c>
      <c r="E56" s="99">
        <v>74.459999999999994</v>
      </c>
      <c r="F56" s="99">
        <v>86.13</v>
      </c>
      <c r="G56" s="94">
        <v>110.47</v>
      </c>
      <c r="H56" s="100">
        <v>136.02000000000001</v>
      </c>
      <c r="I56" s="104">
        <v>0</v>
      </c>
      <c r="J56" s="104">
        <v>0</v>
      </c>
      <c r="K56" s="104">
        <v>0</v>
      </c>
      <c r="L56" s="104">
        <v>0</v>
      </c>
      <c r="M56" s="72">
        <f t="shared" si="5"/>
        <v>64</v>
      </c>
      <c r="N56" s="73"/>
      <c r="O56" s="74"/>
      <c r="P56" s="72">
        <f t="shared" si="6"/>
        <v>64</v>
      </c>
      <c r="Q56" s="99">
        <v>16.61</v>
      </c>
      <c r="R56" s="99">
        <v>33.4</v>
      </c>
      <c r="S56" s="99">
        <v>51.62</v>
      </c>
      <c r="T56" s="99">
        <v>54.92</v>
      </c>
      <c r="U56" s="94">
        <v>71.33</v>
      </c>
      <c r="V56" s="100">
        <v>89.06</v>
      </c>
      <c r="W56" s="104">
        <v>0</v>
      </c>
      <c r="X56" s="104">
        <v>0</v>
      </c>
      <c r="Y56" s="104">
        <v>0</v>
      </c>
      <c r="Z56" s="104">
        <v>0</v>
      </c>
      <c r="AA56" s="72">
        <f t="shared" si="7"/>
        <v>64</v>
      </c>
      <c r="AB56" s="71"/>
    </row>
    <row r="57" spans="1:32" ht="15" customHeight="1">
      <c r="A57" s="71"/>
      <c r="B57" s="80">
        <f t="shared" si="4"/>
        <v>65</v>
      </c>
      <c r="C57" s="105">
        <v>26.94</v>
      </c>
      <c r="D57" s="105">
        <v>53.62</v>
      </c>
      <c r="E57" s="105">
        <v>81.88</v>
      </c>
      <c r="F57" s="105">
        <v>94.49</v>
      </c>
      <c r="G57" s="106">
        <v>120.89</v>
      </c>
      <c r="H57" s="107">
        <v>0</v>
      </c>
      <c r="I57" s="107">
        <v>0</v>
      </c>
      <c r="J57" s="107">
        <v>0</v>
      </c>
      <c r="K57" s="107">
        <v>0</v>
      </c>
      <c r="L57" s="107">
        <v>0</v>
      </c>
      <c r="M57" s="80">
        <f t="shared" si="5"/>
        <v>65</v>
      </c>
      <c r="N57" s="73"/>
      <c r="O57" s="74"/>
      <c r="P57" s="80">
        <f t="shared" si="6"/>
        <v>65</v>
      </c>
      <c r="Q57" s="105">
        <v>18.66</v>
      </c>
      <c r="R57" s="105">
        <v>37.47</v>
      </c>
      <c r="S57" s="105">
        <v>57.88</v>
      </c>
      <c r="T57" s="105">
        <v>61.51</v>
      </c>
      <c r="U57" s="106">
        <v>79.790000000000006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80">
        <f t="shared" si="7"/>
        <v>65</v>
      </c>
      <c r="AB57" s="71"/>
    </row>
    <row r="58" spans="1:32" ht="15" customHeight="1">
      <c r="A58" s="30"/>
      <c r="B58" s="23"/>
      <c r="C58" s="23"/>
      <c r="D58" s="23"/>
      <c r="E58" s="23"/>
      <c r="F58" s="24"/>
      <c r="G58" s="25"/>
      <c r="H58" s="25"/>
      <c r="I58" s="25"/>
      <c r="J58" s="25"/>
      <c r="K58" s="25"/>
      <c r="L58" s="25"/>
      <c r="M58" s="23"/>
      <c r="N58" s="23"/>
      <c r="O58" s="23"/>
      <c r="P58" s="23"/>
      <c r="Q58" s="56"/>
      <c r="R58" s="56"/>
      <c r="S58" s="56"/>
      <c r="T58" s="56"/>
      <c r="U58" s="56"/>
      <c r="V58" s="56"/>
      <c r="W58" s="56"/>
      <c r="X58" s="56"/>
      <c r="Y58" s="56"/>
      <c r="Z58" s="56"/>
    </row>
  </sheetData>
  <mergeCells count="17">
    <mergeCell ref="Q6:Z6"/>
    <mergeCell ref="AA6:AA7"/>
    <mergeCell ref="A3:N3"/>
    <mergeCell ref="O3:AB3"/>
    <mergeCell ref="A4:N4"/>
    <mergeCell ref="O4:AB4"/>
    <mergeCell ref="B5:M5"/>
    <mergeCell ref="P5:AA5"/>
    <mergeCell ref="C6:L6"/>
    <mergeCell ref="M6:M7"/>
    <mergeCell ref="P6:P7"/>
    <mergeCell ref="B6:B7"/>
    <mergeCell ref="AC1:AF1"/>
    <mergeCell ref="B1:M1"/>
    <mergeCell ref="P1:AA1"/>
    <mergeCell ref="B2:M2"/>
    <mergeCell ref="P2:AA2"/>
  </mergeCells>
  <phoneticPr fontId="0" type="noConversion"/>
  <printOptions horizontalCentered="1"/>
  <pageMargins left="0" right="0" top="0" bottom="0" header="0.511811023622047" footer="0.511811023622047"/>
  <pageSetup paperSize="9" scale="65" orientation="landscape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Premium Cal</vt:lpstr>
      <vt:lpstr>Life+TPD</vt:lpstr>
      <vt:lpstr>'Life+TPD'!Print_Area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thailife</dc:creator>
  <cp:lastModifiedBy>AGO</cp:lastModifiedBy>
  <cp:lastPrinted>2011-08-30T06:27:38Z</cp:lastPrinted>
  <dcterms:created xsi:type="dcterms:W3CDTF">2001-11-30T07:34:34Z</dcterms:created>
  <dcterms:modified xsi:type="dcterms:W3CDTF">2018-01-25T09:11:50Z</dcterms:modified>
</cp:coreProperties>
</file>